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13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1.xml" ContentType="application/vnd.openxmlformats-officedocument.drawing+xml"/>
  <Override PartName="/xl/charts/chart15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6.xml" ContentType="application/vnd.openxmlformats-officedocument.drawingml.chart+xml"/>
  <Override PartName="/xl/drawings/drawing12.xml" ContentType="application/vnd.openxmlformats-officedocument.drawing+xml"/>
  <Override PartName="/xl/charts/chart17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3.xml" ContentType="application/vnd.openxmlformats-officedocument.drawing+xml"/>
  <Override PartName="/xl/charts/chart18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9.xml" ContentType="application/vnd.openxmlformats-officedocument.drawingml.chart+xml"/>
  <Override PartName="/xl/drawings/drawing14.xml" ContentType="application/vnd.openxmlformats-officedocument.drawing+xml"/>
  <Override PartName="/xl/charts/chart20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1.xml" ContentType="application/vnd.openxmlformats-officedocument.drawingml.chart+xml"/>
  <Override PartName="/xl/drawings/drawing15.xml" ContentType="application/vnd.openxmlformats-officedocument.drawing+xml"/>
  <Override PartName="/xl/charts/chart22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3.xml" ContentType="application/vnd.openxmlformats-officedocument.drawingml.chart+xml"/>
  <Override PartName="/xl/drawings/drawing16.xml" ContentType="application/vnd.openxmlformats-officedocument.drawing+xml"/>
  <Override PartName="/xl/charts/chart24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25.xml" ContentType="application/vnd.openxmlformats-officedocument.drawingml.chart+xml"/>
  <Override PartName="/xl/drawings/drawing17.xml" ContentType="application/vnd.openxmlformats-officedocument.drawing+xml"/>
  <Override PartName="/xl/charts/chart2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7.xml" ContentType="application/vnd.openxmlformats-officedocument.drawingml.chart+xml"/>
  <Override PartName="/xl/drawings/drawing18.xml" ContentType="application/vnd.openxmlformats-officedocument.drawing+xml"/>
  <Override PartName="/xl/charts/chart2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29.xml" ContentType="application/vnd.openxmlformats-officedocument.drawingml.chart+xml"/>
  <Override PartName="/xl/drawings/drawing19.xml" ContentType="application/vnd.openxmlformats-officedocument.drawing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20.xml" ContentType="application/vnd.openxmlformats-officedocument.drawing+xml"/>
  <Override PartName="/xl/charts/chart31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Z:\DEPT Gestión Estratégica\PROPIR SERVICIOS PUBLICOS AÑO 2018\Julio\Trabajo de ayer en casa\"/>
    </mc:Choice>
  </mc:AlternateContent>
  <xr:revisionPtr revIDLastSave="0" documentId="13_ncr:1_{1B0C3C1E-B436-4853-9E69-A9EB287D1FF9}" xr6:coauthVersionLast="38" xr6:coauthVersionMax="38" xr10:uidLastSave="{00000000-0000-0000-0000-000000000000}"/>
  <workbookProtection workbookAlgorithmName="SHA-512" workbookHashValue="9jRT8XzcVhhhUQzbZy1GRocb4phDIPRWAfUpHq+DTj+E6L0qAOkGW4tsCgd8nzJlt11Io/8F8Cv7W1zPgHOZ/Q==" workbookSaltValue="y/y5IyDina4miB631YrEKQ==" workbookSpinCount="100000" lockStructure="1"/>
  <bookViews>
    <workbookView xWindow="0" yWindow="0" windowWidth="28800" windowHeight="11865" tabRatio="507" xr2:uid="{00000000-000D-0000-FFFF-FFFF00000000}"/>
  </bookViews>
  <sheets>
    <sheet name="INDICE " sheetId="29" r:id="rId1"/>
    <sheet name="Hoja2" sheetId="28" state="hidden" r:id="rId2"/>
    <sheet name="Hoja1" sheetId="27" state="hidden" r:id="rId3"/>
    <sheet name="M.AGRICULTURA" sheetId="6" r:id="rId4"/>
    <sheet name="M.BBNN" sheetId="7" r:id="rId5"/>
    <sheet name="M.DEFENSA NACIONAL" sheetId="8" r:id="rId6"/>
    <sheet name="M.DESARROLLO SOCIAL" sheetId="9" r:id="rId7"/>
    <sheet name="M.ECONOMIA " sheetId="10" r:id="rId8"/>
    <sheet name="M.EDUCACION" sheetId="11" r:id="rId9"/>
    <sheet name="M.JUSTICIA DDHH" sheetId="12" r:id="rId10"/>
    <sheet name="M.DE LA MUJER Y EQUIDAD " sheetId="13" r:id="rId11"/>
    <sheet name="M.CULTURA" sheetId="14" r:id="rId12"/>
    <sheet name="M.OOPP" sheetId="15" r:id="rId13"/>
    <sheet name="M.RELACIONES EXTERIORES" sheetId="16" r:id="rId14"/>
    <sheet name="M.SALUD" sheetId="17" r:id="rId15"/>
    <sheet name="M.TRABAJO Y PREV SOCIAL" sheetId="18" r:id="rId16"/>
    <sheet name="M.TRANSPORTE Y TELE" sheetId="19" r:id="rId17"/>
    <sheet name="MINVU" sheetId="20" r:id="rId18"/>
    <sheet name="M.DEPORTES" sheetId="21" r:id="rId19"/>
    <sheet name="M.MEDIO AMBIENTE" sheetId="22" r:id="rId20"/>
    <sheet name="M.SECRETARIA GENERAL DE GOBIERN" sheetId="23" r:id="rId21"/>
    <sheet name="M.INTERIOR Y SEGUIRIDAD PUBLIC" sheetId="24" r:id="rId22"/>
  </sheets>
  <definedNames>
    <definedName name="__bookmark_1" localSheetId="0">#REF!</definedName>
    <definedName name="__bookmark_1">#REF!</definedName>
    <definedName name="_xlnm._FilterDatabase" localSheetId="3" hidden="1">M.AGRICULTURA!$B$2:$BG$32</definedName>
    <definedName name="_xlnm._FilterDatabase" localSheetId="10" hidden="1">'M.DE LA MUJER Y EQUIDAD '!$B$2:$BH$2</definedName>
    <definedName name="_xlnm._FilterDatabase" localSheetId="6" hidden="1">'M.DESARROLLO SOCIAL'!$B$2:$BG$73</definedName>
    <definedName name="_xlnm._FilterDatabase" localSheetId="7" hidden="1">'M.ECONOMIA '!$A$2:$AG$64</definedName>
    <definedName name="_xlnm._FilterDatabase" localSheetId="8" hidden="1">M.EDUCACION!$A$2:$BG$100</definedName>
    <definedName name="_xlnm._FilterDatabase" localSheetId="21" hidden="1">'M.INTERIOR Y SEGUIRIDAD PUBLIC'!$B$2:$BG$384</definedName>
    <definedName name="_xlnm._FilterDatabase" localSheetId="9" hidden="1">'M.JUSTICIA DDHH'!$B$2:$X$2</definedName>
    <definedName name="_xlnm._FilterDatabase" localSheetId="12" hidden="1">M.OOPP!$B$2:$BG$99</definedName>
    <definedName name="_xlnm._FilterDatabase" localSheetId="14" hidden="1">M.SALUD!$B$2:$X$24</definedName>
    <definedName name="_xlnm._FilterDatabase" localSheetId="15" hidden="1">'M.TRABAJO Y PREV SOCIAL'!$B$2:$BH$151</definedName>
    <definedName name="_xlnm._FilterDatabase" localSheetId="16" hidden="1">'M.TRANSPORTE Y TELE'!$B$2:$BG$96</definedName>
    <definedName name="_xlnm._FilterDatabase" localSheetId="17" hidden="1">MINVU!$B$2:$BF$55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4" i="15" l="1"/>
  <c r="AE3" i="24" l="1"/>
  <c r="P4" i="24"/>
  <c r="P5" i="24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1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P76" i="24"/>
  <c r="P77" i="24"/>
  <c r="P78" i="24"/>
  <c r="P79" i="24"/>
  <c r="P80" i="24"/>
  <c r="P81" i="24"/>
  <c r="P82" i="24"/>
  <c r="P83" i="24"/>
  <c r="P84" i="24"/>
  <c r="P85" i="24"/>
  <c r="P86" i="24"/>
  <c r="P87" i="24"/>
  <c r="P88" i="24"/>
  <c r="P89" i="24"/>
  <c r="P90" i="24"/>
  <c r="P91" i="24"/>
  <c r="P92" i="24"/>
  <c r="P93" i="24"/>
  <c r="P94" i="24"/>
  <c r="P95" i="24"/>
  <c r="P96" i="24"/>
  <c r="P97" i="24"/>
  <c r="P98" i="24"/>
  <c r="P100" i="24"/>
  <c r="P101" i="24"/>
  <c r="P104" i="24"/>
  <c r="P105" i="24"/>
  <c r="P106" i="24"/>
  <c r="P107" i="24"/>
  <c r="P108" i="24"/>
  <c r="P109" i="24"/>
  <c r="P110" i="24"/>
  <c r="P111" i="24"/>
  <c r="P112" i="24"/>
  <c r="P113" i="24"/>
  <c r="P114" i="24"/>
  <c r="P115" i="24"/>
  <c r="P116" i="24"/>
  <c r="P117" i="24"/>
  <c r="P119" i="24"/>
  <c r="P120" i="24"/>
  <c r="P121" i="24"/>
  <c r="P122" i="24"/>
  <c r="P123" i="24"/>
  <c r="P137" i="24"/>
  <c r="P138" i="24"/>
  <c r="P140" i="24"/>
  <c r="P141" i="24"/>
  <c r="P143" i="24"/>
  <c r="P144" i="24"/>
  <c r="P146" i="24"/>
  <c r="P147" i="24"/>
  <c r="P148" i="24"/>
  <c r="P151" i="24"/>
  <c r="P153" i="24"/>
  <c r="P154" i="24"/>
  <c r="P156" i="24"/>
  <c r="P157" i="24"/>
  <c r="P159" i="24"/>
  <c r="P162" i="24"/>
  <c r="P164" i="24"/>
  <c r="P165" i="24"/>
  <c r="P166" i="24"/>
  <c r="P167" i="24"/>
  <c r="P168" i="24"/>
  <c r="P169" i="24"/>
  <c r="P170" i="24"/>
  <c r="P172" i="24"/>
  <c r="P174" i="24"/>
  <c r="P177" i="24"/>
  <c r="P178" i="24"/>
  <c r="P180" i="24"/>
  <c r="P181" i="24"/>
  <c r="P184" i="24"/>
  <c r="P185" i="24"/>
  <c r="P187" i="24"/>
  <c r="P188" i="24"/>
  <c r="P190" i="24"/>
  <c r="P191" i="24"/>
  <c r="P195" i="24"/>
  <c r="P197" i="24"/>
  <c r="P198" i="24"/>
  <c r="P201" i="24"/>
  <c r="P202" i="24"/>
  <c r="P203" i="24"/>
  <c r="P205" i="24"/>
  <c r="P206" i="24"/>
  <c r="P207" i="24"/>
  <c r="P210" i="24"/>
  <c r="P213" i="24"/>
  <c r="P215" i="24"/>
  <c r="P216" i="24"/>
  <c r="P217" i="24"/>
  <c r="P218" i="24"/>
  <c r="P219" i="24"/>
  <c r="P220" i="24"/>
  <c r="P221" i="24"/>
  <c r="P223" i="24"/>
  <c r="P224" i="24"/>
  <c r="P225" i="24"/>
  <c r="P226" i="24"/>
  <c r="P227" i="24"/>
  <c r="P228" i="24"/>
  <c r="P229" i="24"/>
  <c r="P230" i="24"/>
  <c r="P231" i="24"/>
  <c r="P233" i="24"/>
  <c r="P234" i="24"/>
  <c r="P237" i="24"/>
  <c r="P238" i="24"/>
  <c r="P239" i="24"/>
  <c r="P240" i="24"/>
  <c r="P241" i="24"/>
  <c r="P242" i="24"/>
  <c r="P244" i="24"/>
  <c r="P245" i="24"/>
  <c r="P247" i="24"/>
  <c r="P248" i="24"/>
  <c r="P249" i="24"/>
  <c r="P267" i="24"/>
  <c r="P269" i="24"/>
  <c r="P276" i="24"/>
  <c r="P278" i="24"/>
  <c r="P287" i="24"/>
  <c r="P288" i="24"/>
  <c r="P289" i="24"/>
  <c r="P290" i="24"/>
  <c r="P291" i="24"/>
  <c r="P292" i="24"/>
  <c r="P293" i="24"/>
  <c r="P294" i="24"/>
  <c r="P295" i="24"/>
  <c r="P296" i="24"/>
  <c r="P297" i="24"/>
  <c r="P298" i="24"/>
  <c r="P299" i="24"/>
  <c r="P300" i="24"/>
  <c r="P301" i="24"/>
  <c r="P302" i="24"/>
  <c r="P303" i="24"/>
  <c r="P304" i="24"/>
  <c r="P305" i="24"/>
  <c r="P306" i="24"/>
  <c r="P307" i="24"/>
  <c r="P308" i="24"/>
  <c r="P309" i="24"/>
  <c r="P310" i="24"/>
  <c r="P311" i="24"/>
  <c r="P313" i="24"/>
  <c r="P314" i="24"/>
  <c r="P315" i="24"/>
  <c r="P316" i="24"/>
  <c r="P317" i="24"/>
  <c r="P318" i="24"/>
  <c r="P319" i="24"/>
  <c r="P320" i="24"/>
  <c r="P321" i="24"/>
  <c r="P322" i="24"/>
  <c r="P323" i="24"/>
  <c r="P324" i="24"/>
  <c r="P325" i="24"/>
  <c r="P326" i="24"/>
  <c r="P327" i="24"/>
  <c r="P328" i="24"/>
  <c r="P329" i="24"/>
  <c r="P333" i="24"/>
  <c r="P334" i="24"/>
  <c r="P335" i="24"/>
  <c r="P336" i="24"/>
  <c r="P337" i="24"/>
  <c r="P338" i="24"/>
  <c r="P341" i="24"/>
  <c r="P342" i="24"/>
  <c r="P343" i="24"/>
  <c r="P344" i="24"/>
  <c r="P345" i="24"/>
  <c r="P346" i="24"/>
  <c r="P347" i="24"/>
  <c r="P348" i="24"/>
  <c r="P349" i="24"/>
  <c r="P350" i="24"/>
  <c r="P351" i="24"/>
  <c r="P352" i="24"/>
  <c r="P353" i="24"/>
  <c r="P354" i="24"/>
  <c r="P355" i="24"/>
  <c r="P356" i="24"/>
  <c r="P357" i="24"/>
  <c r="P358" i="24"/>
  <c r="P359" i="24"/>
  <c r="P360" i="24"/>
  <c r="P361" i="24"/>
  <c r="P362" i="24"/>
  <c r="P363" i="24"/>
  <c r="P364" i="24"/>
  <c r="P365" i="24"/>
  <c r="P366" i="24"/>
  <c r="P367" i="24"/>
  <c r="P368" i="24"/>
  <c r="P369" i="24"/>
  <c r="P370" i="24"/>
  <c r="P371" i="24"/>
  <c r="P372" i="24"/>
  <c r="P373" i="24"/>
  <c r="P374" i="24"/>
  <c r="P375" i="24"/>
  <c r="P376" i="24"/>
  <c r="P377" i="24"/>
  <c r="P378" i="24"/>
  <c r="P379" i="24"/>
  <c r="P380" i="24"/>
  <c r="P381" i="24"/>
  <c r="P382" i="24"/>
  <c r="P383" i="24"/>
  <c r="P384" i="24"/>
  <c r="P4" i="23" l="1"/>
  <c r="P5" i="23"/>
  <c r="P3" i="23"/>
  <c r="P5" i="22"/>
  <c r="P6" i="22"/>
  <c r="P7" i="22"/>
  <c r="P8" i="22"/>
  <c r="P9" i="22"/>
  <c r="P10" i="22"/>
  <c r="P11" i="22"/>
  <c r="P12" i="22"/>
  <c r="P13" i="22"/>
  <c r="P14" i="22"/>
  <c r="P3" i="22"/>
  <c r="P4" i="17"/>
  <c r="P5" i="17"/>
  <c r="P6" i="17"/>
  <c r="P7" i="17"/>
  <c r="P8" i="17"/>
  <c r="P9" i="17"/>
  <c r="P10" i="17"/>
  <c r="P11" i="17"/>
  <c r="P12" i="17"/>
  <c r="P13" i="17"/>
  <c r="P14" i="17"/>
  <c r="P15" i="17"/>
  <c r="P16" i="17"/>
  <c r="P17" i="17"/>
  <c r="P18" i="17"/>
  <c r="P19" i="17"/>
  <c r="P20" i="17"/>
  <c r="P21" i="17"/>
  <c r="P22" i="17"/>
  <c r="P23" i="17"/>
  <c r="P24" i="17"/>
  <c r="P3" i="17"/>
  <c r="P4" i="16"/>
  <c r="P5" i="16"/>
  <c r="P6" i="16"/>
  <c r="P7" i="16"/>
  <c r="P8" i="16"/>
  <c r="P9" i="16"/>
  <c r="P10" i="16"/>
  <c r="P11" i="16"/>
  <c r="P12" i="16"/>
  <c r="P13" i="16"/>
  <c r="P14" i="16"/>
  <c r="P15" i="16"/>
  <c r="P16" i="16"/>
  <c r="P17" i="16"/>
  <c r="P18" i="16"/>
  <c r="P19" i="16"/>
  <c r="P20" i="16"/>
  <c r="P3" i="16"/>
  <c r="AE4" i="15"/>
  <c r="AE3" i="15"/>
  <c r="P5" i="15"/>
  <c r="P6" i="15"/>
  <c r="P7" i="15"/>
  <c r="P8" i="15"/>
  <c r="P9" i="15"/>
  <c r="P10" i="15"/>
  <c r="P12" i="15"/>
  <c r="P14" i="15"/>
  <c r="P15" i="15"/>
  <c r="P16" i="15"/>
  <c r="P17" i="15"/>
  <c r="P18" i="15"/>
  <c r="P19" i="15"/>
  <c r="P21" i="15"/>
  <c r="P22" i="15"/>
  <c r="P23" i="15"/>
  <c r="P24" i="15"/>
  <c r="P25" i="15"/>
  <c r="P26" i="15"/>
  <c r="P27" i="15"/>
  <c r="P28" i="15"/>
  <c r="P30" i="15"/>
  <c r="P31" i="15"/>
  <c r="P32" i="15"/>
  <c r="P33" i="15"/>
  <c r="P34" i="15"/>
  <c r="P35" i="15"/>
  <c r="P36" i="15"/>
  <c r="P37" i="15"/>
  <c r="P38" i="15"/>
  <c r="P39" i="15"/>
  <c r="P40" i="15"/>
  <c r="P41" i="15"/>
  <c r="P42" i="15"/>
  <c r="P43" i="15"/>
  <c r="P44" i="15"/>
  <c r="P45" i="15"/>
  <c r="P46" i="15"/>
  <c r="P47" i="15"/>
  <c r="P48" i="15"/>
  <c r="P49" i="15"/>
  <c r="P50" i="15"/>
  <c r="P51" i="15"/>
  <c r="P52" i="15"/>
  <c r="P53" i="15"/>
  <c r="P54" i="15"/>
  <c r="P55" i="15"/>
  <c r="P56" i="15"/>
  <c r="P57" i="15"/>
  <c r="P58" i="15"/>
  <c r="P59" i="15"/>
  <c r="P60" i="15"/>
  <c r="P61" i="15"/>
  <c r="P62" i="15"/>
  <c r="P63" i="15"/>
  <c r="P64" i="15"/>
  <c r="P65" i="15"/>
  <c r="P66" i="15"/>
  <c r="P67" i="15"/>
  <c r="P68" i="15"/>
  <c r="P69" i="15"/>
  <c r="P70" i="15"/>
  <c r="P71" i="15"/>
  <c r="P73" i="15"/>
  <c r="P74" i="15"/>
  <c r="P75" i="15"/>
  <c r="P76" i="15"/>
  <c r="P77" i="15"/>
  <c r="P78" i="15"/>
  <c r="P79" i="15"/>
  <c r="P80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4" i="14"/>
  <c r="P5" i="14"/>
  <c r="P6" i="14"/>
  <c r="P7" i="14"/>
  <c r="P8" i="14"/>
  <c r="P9" i="14"/>
  <c r="P10" i="14"/>
  <c r="P11" i="14"/>
  <c r="P3" i="14"/>
  <c r="AE5" i="15" l="1"/>
  <c r="P4" i="13"/>
  <c r="P5" i="13"/>
  <c r="P6" i="13"/>
  <c r="P7" i="13"/>
  <c r="P8" i="13"/>
  <c r="P9" i="13"/>
  <c r="P10" i="13"/>
  <c r="P11" i="13"/>
  <c r="P12" i="13"/>
  <c r="P13" i="13"/>
  <c r="P14" i="13"/>
  <c r="P15" i="13"/>
  <c r="P16" i="13"/>
  <c r="P17" i="13"/>
  <c r="P18" i="13"/>
  <c r="P19" i="13"/>
  <c r="P20" i="13"/>
  <c r="P21" i="13"/>
  <c r="P22" i="13"/>
  <c r="P23" i="13"/>
  <c r="P24" i="13"/>
  <c r="P25" i="13"/>
  <c r="P26" i="13"/>
  <c r="P27" i="13"/>
  <c r="P28" i="13"/>
  <c r="P29" i="13"/>
  <c r="P30" i="13"/>
  <c r="P31" i="13"/>
  <c r="P32" i="13"/>
  <c r="P33" i="13"/>
  <c r="P34" i="13"/>
  <c r="P35" i="13"/>
  <c r="P36" i="13"/>
  <c r="P3" i="13"/>
  <c r="P4" i="12"/>
  <c r="P5" i="12"/>
  <c r="P6" i="12"/>
  <c r="P7" i="12"/>
  <c r="P8" i="12"/>
  <c r="P9" i="12"/>
  <c r="P10" i="12"/>
  <c r="P11" i="12"/>
  <c r="P12" i="12"/>
  <c r="P13" i="12"/>
  <c r="P14" i="12"/>
  <c r="P15" i="12"/>
  <c r="P16" i="12"/>
  <c r="P17" i="12"/>
  <c r="P18" i="12"/>
  <c r="P19" i="12"/>
  <c r="P20" i="12"/>
  <c r="P21" i="12"/>
  <c r="P22" i="12"/>
  <c r="P23" i="12"/>
  <c r="P24" i="12"/>
  <c r="P25" i="12"/>
  <c r="P26" i="12"/>
  <c r="P27" i="12"/>
  <c r="P28" i="12"/>
  <c r="P29" i="12"/>
  <c r="P30" i="12"/>
  <c r="P31" i="12"/>
  <c r="P32" i="12"/>
  <c r="P33" i="12"/>
  <c r="P34" i="12"/>
  <c r="P35" i="12"/>
  <c r="P36" i="12"/>
  <c r="P37" i="12"/>
  <c r="P38" i="12"/>
  <c r="P39" i="12"/>
  <c r="P40" i="12"/>
  <c r="P41" i="12"/>
  <c r="P42" i="12"/>
  <c r="P43" i="12"/>
  <c r="P44" i="12"/>
  <c r="P45" i="12"/>
  <c r="P46" i="12"/>
  <c r="P47" i="12"/>
  <c r="P48" i="12"/>
  <c r="P49" i="12"/>
  <c r="P50" i="12"/>
  <c r="P51" i="12"/>
  <c r="P52" i="12"/>
  <c r="P53" i="12"/>
  <c r="P54" i="12"/>
  <c r="P55" i="12"/>
  <c r="P56" i="12"/>
  <c r="P57" i="12"/>
  <c r="P58" i="12"/>
  <c r="P59" i="12"/>
  <c r="P60" i="12"/>
  <c r="P61" i="12"/>
  <c r="P62" i="12"/>
  <c r="P63" i="12"/>
  <c r="P64" i="12"/>
  <c r="P65" i="12"/>
  <c r="P66" i="12"/>
  <c r="P67" i="12"/>
  <c r="P68" i="12"/>
  <c r="P69" i="12"/>
  <c r="P70" i="12"/>
  <c r="P71" i="12"/>
  <c r="P72" i="12"/>
  <c r="P73" i="12"/>
  <c r="P74" i="12"/>
  <c r="P75" i="12"/>
  <c r="P76" i="12"/>
  <c r="P77" i="12"/>
  <c r="P78" i="12"/>
  <c r="P79" i="12"/>
  <c r="P80" i="12"/>
  <c r="P81" i="12"/>
  <c r="P82" i="12"/>
  <c r="P83" i="12"/>
  <c r="P84" i="12"/>
  <c r="P85" i="12"/>
  <c r="P86" i="12"/>
  <c r="P3" i="12"/>
  <c r="P4" i="11"/>
  <c r="P5" i="11"/>
  <c r="P7" i="11"/>
  <c r="P8" i="11"/>
  <c r="P9" i="11"/>
  <c r="P10" i="11"/>
  <c r="P11" i="11"/>
  <c r="P12" i="11"/>
  <c r="P13" i="11"/>
  <c r="P14" i="11"/>
  <c r="P15" i="11"/>
  <c r="P16" i="11"/>
  <c r="P17" i="11"/>
  <c r="P18" i="11"/>
  <c r="P19" i="11"/>
  <c r="P20" i="11"/>
  <c r="P21" i="11"/>
  <c r="P22" i="11"/>
  <c r="P23" i="11"/>
  <c r="P24" i="11"/>
  <c r="P25" i="11"/>
  <c r="P26" i="11"/>
  <c r="P27" i="11"/>
  <c r="P28" i="11"/>
  <c r="P29" i="11"/>
  <c r="P30" i="11"/>
  <c r="P31" i="11"/>
  <c r="P32" i="11"/>
  <c r="P33" i="11"/>
  <c r="P34" i="11"/>
  <c r="P35" i="11"/>
  <c r="P36" i="11"/>
  <c r="P37" i="11"/>
  <c r="P38" i="11"/>
  <c r="P39" i="11"/>
  <c r="P40" i="11"/>
  <c r="P41" i="11"/>
  <c r="P42" i="11"/>
  <c r="P43" i="11"/>
  <c r="P44" i="11"/>
  <c r="P45" i="11"/>
  <c r="P46" i="11"/>
  <c r="P47" i="11"/>
  <c r="P48" i="11"/>
  <c r="P49" i="11"/>
  <c r="P50" i="11"/>
  <c r="P51" i="11"/>
  <c r="P52" i="11"/>
  <c r="P53" i="11"/>
  <c r="P54" i="11"/>
  <c r="P55" i="11"/>
  <c r="P56" i="11"/>
  <c r="P57" i="11"/>
  <c r="P58" i="11"/>
  <c r="P59" i="11"/>
  <c r="P60" i="11"/>
  <c r="P61" i="11"/>
  <c r="P62" i="11"/>
  <c r="P63" i="11"/>
  <c r="P64" i="11"/>
  <c r="P65" i="11"/>
  <c r="P66" i="11"/>
  <c r="P67" i="11"/>
  <c r="P68" i="11"/>
  <c r="P69" i="11"/>
  <c r="P70" i="11"/>
  <c r="P71" i="11"/>
  <c r="P72" i="11"/>
  <c r="P73" i="11"/>
  <c r="P74" i="11"/>
  <c r="P75" i="11"/>
  <c r="P76" i="11"/>
  <c r="P77" i="11"/>
  <c r="P78" i="11"/>
  <c r="P79" i="11"/>
  <c r="P80" i="11"/>
  <c r="P81" i="11"/>
  <c r="P83" i="11"/>
  <c r="P85" i="11"/>
  <c r="P87" i="11"/>
  <c r="P88" i="11"/>
  <c r="P90" i="11"/>
  <c r="P93" i="11"/>
  <c r="P94" i="11"/>
  <c r="P95" i="11"/>
  <c r="P96" i="11"/>
  <c r="P97" i="11"/>
  <c r="P98" i="11"/>
  <c r="P100" i="11"/>
  <c r="P3" i="11"/>
  <c r="T3" i="10"/>
  <c r="P4" i="10"/>
  <c r="P5" i="10"/>
  <c r="P6" i="10"/>
  <c r="P7" i="10"/>
  <c r="P8" i="10"/>
  <c r="P9" i="10"/>
  <c r="P10" i="10"/>
  <c r="P11" i="10"/>
  <c r="P12" i="10"/>
  <c r="P13" i="10"/>
  <c r="P14" i="10"/>
  <c r="P15" i="10"/>
  <c r="P16" i="10"/>
  <c r="P17" i="10"/>
  <c r="P18" i="10"/>
  <c r="P19" i="10"/>
  <c r="P20" i="10"/>
  <c r="P21" i="10"/>
  <c r="P22" i="10"/>
  <c r="P23" i="10"/>
  <c r="P24" i="10"/>
  <c r="P25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50" i="10"/>
  <c r="P51" i="10"/>
  <c r="P52" i="10"/>
  <c r="P53" i="10"/>
  <c r="P54" i="10"/>
  <c r="P55" i="10"/>
  <c r="P56" i="10"/>
  <c r="P57" i="10"/>
  <c r="P58" i="10"/>
  <c r="P59" i="10"/>
  <c r="P60" i="10"/>
  <c r="P61" i="10"/>
  <c r="P62" i="10"/>
  <c r="P63" i="10"/>
  <c r="P64" i="10"/>
  <c r="P3" i="10"/>
  <c r="P4" i="9" l="1"/>
  <c r="P5" i="9"/>
  <c r="P6" i="9"/>
  <c r="P7" i="9"/>
  <c r="P8" i="9"/>
  <c r="P9" i="9"/>
  <c r="P10" i="9"/>
  <c r="P11" i="9"/>
  <c r="P12" i="9"/>
  <c r="P13" i="9"/>
  <c r="P14" i="9"/>
  <c r="P15" i="9"/>
  <c r="P16" i="9"/>
  <c r="P17" i="9"/>
  <c r="P18" i="9"/>
  <c r="P19" i="9"/>
  <c r="P20" i="9"/>
  <c r="P21" i="9"/>
  <c r="P22" i="9"/>
  <c r="P23" i="9"/>
  <c r="P24" i="9"/>
  <c r="P25" i="9"/>
  <c r="P26" i="9"/>
  <c r="P27" i="9"/>
  <c r="P28" i="9"/>
  <c r="P29" i="9"/>
  <c r="P30" i="9"/>
  <c r="P31" i="9"/>
  <c r="P32" i="9"/>
  <c r="P33" i="9"/>
  <c r="P34" i="9"/>
  <c r="P35" i="9"/>
  <c r="P36" i="9"/>
  <c r="P37" i="9"/>
  <c r="P38" i="9"/>
  <c r="P39" i="9"/>
  <c r="P40" i="9"/>
  <c r="P41" i="9"/>
  <c r="P42" i="9"/>
  <c r="P43" i="9"/>
  <c r="P44" i="9"/>
  <c r="P45" i="9"/>
  <c r="P46" i="9"/>
  <c r="P47" i="9"/>
  <c r="P48" i="9"/>
  <c r="P49" i="9"/>
  <c r="P50" i="9"/>
  <c r="P51" i="9"/>
  <c r="P52" i="9"/>
  <c r="P53" i="9"/>
  <c r="P54" i="9"/>
  <c r="P55" i="9"/>
  <c r="P56" i="9"/>
  <c r="P57" i="9"/>
  <c r="P58" i="9"/>
  <c r="P59" i="9"/>
  <c r="P60" i="9"/>
  <c r="P61" i="9"/>
  <c r="P62" i="9"/>
  <c r="P63" i="9"/>
  <c r="P64" i="9"/>
  <c r="P65" i="9"/>
  <c r="P66" i="9"/>
  <c r="P67" i="9"/>
  <c r="P68" i="9"/>
  <c r="P69" i="9"/>
  <c r="P70" i="9"/>
  <c r="P71" i="9"/>
  <c r="P72" i="9"/>
  <c r="P73" i="9"/>
  <c r="P3" i="9"/>
  <c r="P4" i="8" l="1"/>
  <c r="P5" i="8"/>
  <c r="P3" i="8"/>
  <c r="P4" i="7"/>
  <c r="P5" i="7"/>
  <c r="P6" i="7"/>
  <c r="P3" i="7"/>
  <c r="P4" i="6"/>
  <c r="P5" i="6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" i="6"/>
  <c r="N2" i="28" l="1"/>
  <c r="M21" i="28"/>
  <c r="B22" i="27" l="1"/>
  <c r="AF9" i="24" l="1"/>
  <c r="AE9" i="24"/>
  <c r="AD9" i="24"/>
  <c r="AF8" i="24"/>
  <c r="AE8" i="24"/>
  <c r="AD8" i="24"/>
  <c r="AF7" i="24"/>
  <c r="AE7" i="24"/>
  <c r="AD7" i="24"/>
  <c r="W7" i="24"/>
  <c r="V7" i="24"/>
  <c r="U7" i="24"/>
  <c r="T7" i="24"/>
  <c r="AF6" i="24"/>
  <c r="AE6" i="24"/>
  <c r="AD6" i="24"/>
  <c r="W6" i="24"/>
  <c r="V6" i="24"/>
  <c r="U6" i="24"/>
  <c r="T6" i="24"/>
  <c r="AF5" i="24"/>
  <c r="AE5" i="24"/>
  <c r="AD5" i="24"/>
  <c r="W5" i="24"/>
  <c r="V5" i="24"/>
  <c r="U5" i="24"/>
  <c r="T5" i="24"/>
  <c r="AF4" i="24"/>
  <c r="AE4" i="24"/>
  <c r="AD4" i="24"/>
  <c r="W4" i="24"/>
  <c r="V4" i="24"/>
  <c r="U4" i="24"/>
  <c r="T4" i="24"/>
  <c r="AF3" i="24"/>
  <c r="AD3" i="24"/>
  <c r="W3" i="24"/>
  <c r="V3" i="24"/>
  <c r="U3" i="24"/>
  <c r="T3" i="24"/>
  <c r="P3" i="24"/>
  <c r="AG3" i="23"/>
  <c r="AG4" i="23" s="1"/>
  <c r="AF3" i="23"/>
  <c r="AF4" i="23" s="1"/>
  <c r="AE3" i="23"/>
  <c r="AE4" i="23" s="1"/>
  <c r="W3" i="23"/>
  <c r="W4" i="23" s="1"/>
  <c r="V3" i="23"/>
  <c r="V4" i="23" s="1"/>
  <c r="U3" i="23"/>
  <c r="U4" i="23" s="1"/>
  <c r="T3" i="23"/>
  <c r="T4" i="23" s="1"/>
  <c r="AH4" i="22"/>
  <c r="AG4" i="22"/>
  <c r="AF4" i="22"/>
  <c r="AH3" i="22"/>
  <c r="AG3" i="22"/>
  <c r="AF3" i="22"/>
  <c r="W3" i="22"/>
  <c r="W4" i="22" s="1"/>
  <c r="V3" i="22"/>
  <c r="V4" i="22" s="1"/>
  <c r="U3" i="22"/>
  <c r="U4" i="22" s="1"/>
  <c r="T3" i="22"/>
  <c r="T4" i="22" s="1"/>
  <c r="AF4" i="21"/>
  <c r="AE4" i="21"/>
  <c r="AD4" i="21"/>
  <c r="AF3" i="21"/>
  <c r="AE3" i="21"/>
  <c r="AD3" i="21"/>
  <c r="W3" i="21"/>
  <c r="V3" i="21"/>
  <c r="V4" i="21" s="1"/>
  <c r="U3" i="21"/>
  <c r="U4" i="21" s="1"/>
  <c r="T3" i="21"/>
  <c r="T4" i="21" s="1"/>
  <c r="P55" i="20"/>
  <c r="P54" i="20"/>
  <c r="P53" i="20"/>
  <c r="P52" i="20"/>
  <c r="P51" i="20"/>
  <c r="P50" i="20"/>
  <c r="P49" i="20"/>
  <c r="P48" i="20"/>
  <c r="P47" i="20"/>
  <c r="P46" i="20"/>
  <c r="P45" i="20"/>
  <c r="P44" i="20"/>
  <c r="P43" i="20"/>
  <c r="P42" i="20"/>
  <c r="P41" i="20"/>
  <c r="P40" i="20"/>
  <c r="P39" i="20"/>
  <c r="P38" i="20"/>
  <c r="P37" i="20"/>
  <c r="P36" i="20"/>
  <c r="P35" i="20"/>
  <c r="P34" i="20"/>
  <c r="P33" i="20"/>
  <c r="P32" i="20"/>
  <c r="P31" i="20"/>
  <c r="P30" i="20"/>
  <c r="P29" i="20"/>
  <c r="P28" i="20"/>
  <c r="P27" i="20"/>
  <c r="P26" i="20"/>
  <c r="P25" i="20"/>
  <c r="P24" i="20"/>
  <c r="P23" i="20"/>
  <c r="P22" i="20"/>
  <c r="P21" i="20"/>
  <c r="P20" i="20"/>
  <c r="P19" i="20"/>
  <c r="P18" i="20"/>
  <c r="P17" i="20"/>
  <c r="P16" i="20"/>
  <c r="P15" i="20"/>
  <c r="P14" i="20"/>
  <c r="P13" i="20"/>
  <c r="P12" i="20"/>
  <c r="P11" i="20"/>
  <c r="P10" i="20"/>
  <c r="P9" i="20"/>
  <c r="P8" i="20"/>
  <c r="AF7" i="20"/>
  <c r="AE7" i="20"/>
  <c r="AD7" i="20"/>
  <c r="P7" i="20"/>
  <c r="AF6" i="20"/>
  <c r="AE6" i="20"/>
  <c r="AD6" i="20"/>
  <c r="P6" i="20"/>
  <c r="AF5" i="20"/>
  <c r="AE5" i="20"/>
  <c r="AD5" i="20"/>
  <c r="P5" i="20"/>
  <c r="AF4" i="20"/>
  <c r="AE4" i="20"/>
  <c r="AD4" i="20"/>
  <c r="W4" i="20"/>
  <c r="V4" i="20"/>
  <c r="U4" i="20"/>
  <c r="T4" i="20"/>
  <c r="P4" i="20"/>
  <c r="AF3" i="20"/>
  <c r="AF8" i="20" s="1"/>
  <c r="AG4" i="20" s="1"/>
  <c r="AE3" i="20"/>
  <c r="AD3" i="20"/>
  <c r="W3" i="20"/>
  <c r="V3" i="20"/>
  <c r="U3" i="20"/>
  <c r="U5" i="20" s="1"/>
  <c r="T3" i="20"/>
  <c r="T5" i="20" s="1"/>
  <c r="P3" i="20"/>
  <c r="P96" i="19"/>
  <c r="P95" i="19"/>
  <c r="P94" i="19"/>
  <c r="P93" i="19"/>
  <c r="P92" i="19"/>
  <c r="P91" i="19"/>
  <c r="P90" i="19"/>
  <c r="P89" i="19"/>
  <c r="P88" i="19"/>
  <c r="P87" i="19"/>
  <c r="P86" i="19"/>
  <c r="P85" i="19"/>
  <c r="P84" i="19"/>
  <c r="P83" i="19"/>
  <c r="P82" i="19"/>
  <c r="P81" i="19"/>
  <c r="P80" i="19"/>
  <c r="P79" i="19"/>
  <c r="P78" i="19"/>
  <c r="P77" i="19"/>
  <c r="P76" i="19"/>
  <c r="P75" i="19"/>
  <c r="P74" i="19"/>
  <c r="P73" i="19"/>
  <c r="P72" i="19"/>
  <c r="P71" i="19"/>
  <c r="P70" i="19"/>
  <c r="P69" i="19"/>
  <c r="P68" i="19"/>
  <c r="P67" i="19"/>
  <c r="P66" i="19"/>
  <c r="P65" i="19"/>
  <c r="P64" i="19"/>
  <c r="P63" i="19"/>
  <c r="P62" i="19"/>
  <c r="P61" i="19"/>
  <c r="P60" i="19"/>
  <c r="P59" i="19"/>
  <c r="P58" i="19"/>
  <c r="P57" i="19"/>
  <c r="P56" i="19"/>
  <c r="P55" i="19"/>
  <c r="P54" i="19"/>
  <c r="P53" i="19"/>
  <c r="P52" i="19"/>
  <c r="P51" i="19"/>
  <c r="P50" i="19"/>
  <c r="P49" i="19"/>
  <c r="P48" i="19"/>
  <c r="P47" i="19"/>
  <c r="P46" i="19"/>
  <c r="P45" i="19"/>
  <c r="P44" i="19"/>
  <c r="P43" i="19"/>
  <c r="P42" i="19"/>
  <c r="P41" i="19"/>
  <c r="P40" i="19"/>
  <c r="P39" i="19"/>
  <c r="P38" i="19"/>
  <c r="P37" i="19"/>
  <c r="P36" i="19"/>
  <c r="P35" i="19"/>
  <c r="P34" i="19"/>
  <c r="P33" i="19"/>
  <c r="P32" i="19"/>
  <c r="P31" i="19"/>
  <c r="P30" i="19"/>
  <c r="P29" i="19"/>
  <c r="P28" i="19"/>
  <c r="P27" i="19"/>
  <c r="P26" i="19"/>
  <c r="P25" i="19"/>
  <c r="P24" i="19"/>
  <c r="P23" i="19"/>
  <c r="P22" i="19"/>
  <c r="P21" i="19"/>
  <c r="P20" i="19"/>
  <c r="P19" i="19"/>
  <c r="P18" i="19"/>
  <c r="P17" i="19"/>
  <c r="P16" i="19"/>
  <c r="P15" i="19"/>
  <c r="P14" i="19"/>
  <c r="P13" i="19"/>
  <c r="P12" i="19"/>
  <c r="P11" i="19"/>
  <c r="P10" i="19"/>
  <c r="P9" i="19"/>
  <c r="P8" i="19"/>
  <c r="P7" i="19"/>
  <c r="P6" i="19"/>
  <c r="P5" i="19"/>
  <c r="AF4" i="19"/>
  <c r="AE4" i="19"/>
  <c r="AD4" i="19"/>
  <c r="W4" i="19"/>
  <c r="V4" i="19"/>
  <c r="U4" i="19"/>
  <c r="T4" i="19"/>
  <c r="P4" i="19"/>
  <c r="AF3" i="19"/>
  <c r="AE3" i="19"/>
  <c r="AD3" i="19"/>
  <c r="AD5" i="19" s="1"/>
  <c r="W3" i="19"/>
  <c r="V3" i="19"/>
  <c r="V5" i="19" s="1"/>
  <c r="U3" i="19"/>
  <c r="U5" i="19" s="1"/>
  <c r="T3" i="19"/>
  <c r="T5" i="19" s="1"/>
  <c r="P3" i="19"/>
  <c r="P151" i="18"/>
  <c r="P150" i="18"/>
  <c r="P149" i="18"/>
  <c r="P148" i="18"/>
  <c r="P147" i="18"/>
  <c r="P146" i="18"/>
  <c r="P145" i="18"/>
  <c r="P144" i="18"/>
  <c r="P143" i="18"/>
  <c r="P142" i="18"/>
  <c r="P141" i="18"/>
  <c r="P140" i="18"/>
  <c r="P139" i="18"/>
  <c r="P138" i="18"/>
  <c r="P137" i="18"/>
  <c r="P136" i="18"/>
  <c r="P135" i="18"/>
  <c r="P134" i="18"/>
  <c r="P133" i="18"/>
  <c r="P132" i="18"/>
  <c r="P131" i="18"/>
  <c r="P130" i="18"/>
  <c r="P129" i="18"/>
  <c r="P128" i="18"/>
  <c r="P127" i="18"/>
  <c r="P126" i="18"/>
  <c r="P125" i="18"/>
  <c r="P124" i="18"/>
  <c r="P123" i="18"/>
  <c r="P122" i="18"/>
  <c r="P121" i="18"/>
  <c r="P120" i="18"/>
  <c r="P119" i="18"/>
  <c r="P118" i="18"/>
  <c r="P117" i="18"/>
  <c r="P116" i="18"/>
  <c r="P115" i="18"/>
  <c r="P114" i="18"/>
  <c r="P113" i="18"/>
  <c r="P110" i="18"/>
  <c r="P109" i="18"/>
  <c r="P108" i="18"/>
  <c r="P107" i="18"/>
  <c r="P106" i="18"/>
  <c r="P105" i="18"/>
  <c r="P104" i="18"/>
  <c r="P103" i="18"/>
  <c r="P102" i="18"/>
  <c r="P101" i="18"/>
  <c r="P100" i="18"/>
  <c r="P99" i="18"/>
  <c r="P98" i="18"/>
  <c r="P97" i="18"/>
  <c r="P96" i="18"/>
  <c r="P95" i="18"/>
  <c r="P94" i="18"/>
  <c r="P93" i="18"/>
  <c r="P92" i="18"/>
  <c r="P91" i="18"/>
  <c r="P90" i="18"/>
  <c r="P89" i="18"/>
  <c r="P88" i="18"/>
  <c r="P87" i="18"/>
  <c r="P86" i="18"/>
  <c r="P85" i="18"/>
  <c r="P84" i="18"/>
  <c r="P83" i="18"/>
  <c r="P82" i="18"/>
  <c r="P81" i="18"/>
  <c r="P80" i="18"/>
  <c r="P79" i="18"/>
  <c r="P78" i="18"/>
  <c r="P77" i="18"/>
  <c r="P76" i="18"/>
  <c r="P75" i="18"/>
  <c r="P74" i="18"/>
  <c r="P73" i="18"/>
  <c r="P72" i="18"/>
  <c r="P71" i="18"/>
  <c r="P70" i="18"/>
  <c r="P69" i="18"/>
  <c r="P68" i="18"/>
  <c r="P67" i="18"/>
  <c r="P66" i="18"/>
  <c r="P65" i="18"/>
  <c r="P64" i="18"/>
  <c r="P63" i="18"/>
  <c r="P62" i="18"/>
  <c r="P61" i="18"/>
  <c r="P60" i="18"/>
  <c r="P59" i="18"/>
  <c r="P58" i="18"/>
  <c r="P57" i="18"/>
  <c r="P56" i="18"/>
  <c r="P55" i="18"/>
  <c r="P54" i="18"/>
  <c r="P53" i="18"/>
  <c r="P52" i="18"/>
  <c r="P51" i="18"/>
  <c r="P50" i="18"/>
  <c r="P49" i="18"/>
  <c r="P48" i="18"/>
  <c r="P47" i="18"/>
  <c r="P46" i="18"/>
  <c r="P45" i="18"/>
  <c r="P44" i="18"/>
  <c r="P43" i="18"/>
  <c r="P42" i="18"/>
  <c r="P41" i="18"/>
  <c r="P40" i="18"/>
  <c r="P39" i="18"/>
  <c r="P38" i="18"/>
  <c r="P37" i="18"/>
  <c r="P36" i="18"/>
  <c r="P35" i="18"/>
  <c r="P34" i="18"/>
  <c r="P33" i="18"/>
  <c r="P32" i="18"/>
  <c r="P31" i="18"/>
  <c r="P30" i="18"/>
  <c r="P29" i="18"/>
  <c r="P28" i="18"/>
  <c r="P27" i="18"/>
  <c r="P26" i="18"/>
  <c r="P25" i="18"/>
  <c r="P24" i="18"/>
  <c r="P23" i="18"/>
  <c r="P22" i="18"/>
  <c r="P21" i="18"/>
  <c r="P20" i="18"/>
  <c r="P19" i="18"/>
  <c r="P18" i="18"/>
  <c r="P17" i="18"/>
  <c r="P16" i="18"/>
  <c r="P15" i="18"/>
  <c r="P14" i="18"/>
  <c r="P13" i="18"/>
  <c r="P12" i="18"/>
  <c r="P11" i="18"/>
  <c r="P10" i="18"/>
  <c r="P9" i="18"/>
  <c r="W8" i="18"/>
  <c r="V8" i="18"/>
  <c r="U8" i="18"/>
  <c r="T8" i="18"/>
  <c r="P8" i="18"/>
  <c r="W7" i="18"/>
  <c r="V7" i="18"/>
  <c r="U7" i="18"/>
  <c r="T7" i="18"/>
  <c r="P7" i="18"/>
  <c r="W6" i="18"/>
  <c r="V6" i="18"/>
  <c r="U6" i="18"/>
  <c r="T6" i="18"/>
  <c r="P6" i="18"/>
  <c r="W5" i="18"/>
  <c r="V5" i="18"/>
  <c r="U5" i="18"/>
  <c r="T5" i="18"/>
  <c r="P5" i="18"/>
  <c r="AG4" i="18"/>
  <c r="AF4" i="18"/>
  <c r="AE4" i="18"/>
  <c r="W4" i="18"/>
  <c r="V4" i="18"/>
  <c r="U4" i="18"/>
  <c r="T4" i="18"/>
  <c r="P4" i="18"/>
  <c r="AG3" i="18"/>
  <c r="AG5" i="18" s="1"/>
  <c r="AH3" i="18" s="1"/>
  <c r="AF3" i="18"/>
  <c r="AF5" i="18" s="1"/>
  <c r="AE3" i="18"/>
  <c r="AE5" i="18" s="1"/>
  <c r="W3" i="18"/>
  <c r="V3" i="18"/>
  <c r="U3" i="18"/>
  <c r="T3" i="18"/>
  <c r="P3" i="18"/>
  <c r="AF7" i="17"/>
  <c r="AE7" i="17"/>
  <c r="AD7" i="17"/>
  <c r="AF6" i="17"/>
  <c r="AE6" i="17"/>
  <c r="AD6" i="17"/>
  <c r="W6" i="17"/>
  <c r="V6" i="17"/>
  <c r="U6" i="17"/>
  <c r="T6" i="17"/>
  <c r="AF5" i="17"/>
  <c r="AE5" i="17"/>
  <c r="AD5" i="17"/>
  <c r="W5" i="17"/>
  <c r="V5" i="17"/>
  <c r="U5" i="17"/>
  <c r="T5" i="17"/>
  <c r="AF4" i="17"/>
  <c r="AE4" i="17"/>
  <c r="AD4" i="17"/>
  <c r="V4" i="17"/>
  <c r="U4" i="17"/>
  <c r="T4" i="17"/>
  <c r="AF3" i="17"/>
  <c r="AE3" i="17"/>
  <c r="AD3" i="17"/>
  <c r="W3" i="17"/>
  <c r="V3" i="17"/>
  <c r="U3" i="17"/>
  <c r="T3" i="17"/>
  <c r="W4" i="17"/>
  <c r="AG3" i="16"/>
  <c r="AF3" i="16"/>
  <c r="AF4" i="16" s="1"/>
  <c r="AE3" i="16"/>
  <c r="AE4" i="16" s="1"/>
  <c r="W3" i="16"/>
  <c r="W4" i="16" s="1"/>
  <c r="V3" i="16"/>
  <c r="V4" i="16" s="1"/>
  <c r="U3" i="16"/>
  <c r="U4" i="16" s="1"/>
  <c r="T3" i="16"/>
  <c r="T4" i="16" s="1"/>
  <c r="W10" i="15"/>
  <c r="V10" i="15"/>
  <c r="U10" i="15"/>
  <c r="T10" i="15"/>
  <c r="W9" i="15"/>
  <c r="V9" i="15"/>
  <c r="U9" i="15"/>
  <c r="T9" i="15"/>
  <c r="W8" i="15"/>
  <c r="V8" i="15"/>
  <c r="U8" i="15"/>
  <c r="T8" i="15"/>
  <c r="W7" i="15"/>
  <c r="V7" i="15"/>
  <c r="U7" i="15"/>
  <c r="T7" i="15"/>
  <c r="W6" i="15"/>
  <c r="V6" i="15"/>
  <c r="U6" i="15"/>
  <c r="T6" i="15"/>
  <c r="W5" i="15"/>
  <c r="V5" i="15"/>
  <c r="U5" i="15"/>
  <c r="T5" i="15"/>
  <c r="AF4" i="15"/>
  <c r="AD4" i="15"/>
  <c r="W4" i="15"/>
  <c r="V4" i="15"/>
  <c r="U4" i="15"/>
  <c r="T4" i="15"/>
  <c r="AF3" i="15"/>
  <c r="AD3" i="15"/>
  <c r="W3" i="15"/>
  <c r="V3" i="15"/>
  <c r="U3" i="15"/>
  <c r="T3" i="15"/>
  <c r="P3" i="15"/>
  <c r="AG3" i="14"/>
  <c r="AG4" i="14" s="1"/>
  <c r="AF3" i="14"/>
  <c r="AF4" i="14" s="1"/>
  <c r="AE3" i="14"/>
  <c r="AE4" i="14" s="1"/>
  <c r="W3" i="14"/>
  <c r="W4" i="14" s="1"/>
  <c r="V3" i="14"/>
  <c r="V4" i="14" s="1"/>
  <c r="U3" i="14"/>
  <c r="U4" i="14" s="1"/>
  <c r="T3" i="14"/>
  <c r="T4" i="14" s="1"/>
  <c r="AG3" i="13"/>
  <c r="AG4" i="13" s="1"/>
  <c r="AF3" i="13"/>
  <c r="AF4" i="13" s="1"/>
  <c r="AE3" i="13"/>
  <c r="AE4" i="13" s="1"/>
  <c r="W3" i="13"/>
  <c r="W4" i="13" s="1"/>
  <c r="V3" i="13"/>
  <c r="V4" i="13" s="1"/>
  <c r="U3" i="13"/>
  <c r="U4" i="13" s="1"/>
  <c r="T3" i="13"/>
  <c r="T4" i="13" s="1"/>
  <c r="W4" i="12"/>
  <c r="V4" i="12"/>
  <c r="U4" i="12"/>
  <c r="T4" i="12"/>
  <c r="AF3" i="12"/>
  <c r="AF4" i="12" s="1"/>
  <c r="AE3" i="12"/>
  <c r="AE4" i="12" s="1"/>
  <c r="AD3" i="12"/>
  <c r="AD4" i="12" s="1"/>
  <c r="W3" i="12"/>
  <c r="V3" i="12"/>
  <c r="U3" i="12"/>
  <c r="T3" i="12"/>
  <c r="W7" i="11"/>
  <c r="V7" i="11"/>
  <c r="U7" i="11"/>
  <c r="T7" i="11"/>
  <c r="W6" i="11"/>
  <c r="V6" i="11"/>
  <c r="U6" i="11"/>
  <c r="T6" i="11"/>
  <c r="AF5" i="11"/>
  <c r="AE5" i="11"/>
  <c r="AD5" i="11"/>
  <c r="W5" i="11"/>
  <c r="V5" i="11"/>
  <c r="U5" i="11"/>
  <c r="T5" i="11"/>
  <c r="AF4" i="11"/>
  <c r="AE4" i="11"/>
  <c r="AD4" i="11"/>
  <c r="W4" i="11"/>
  <c r="V4" i="11"/>
  <c r="U4" i="11"/>
  <c r="T4" i="11"/>
  <c r="AF3" i="11"/>
  <c r="AE3" i="11"/>
  <c r="AD3" i="11"/>
  <c r="W3" i="11"/>
  <c r="V3" i="11"/>
  <c r="U3" i="11"/>
  <c r="T3" i="11"/>
  <c r="W8" i="10"/>
  <c r="V8" i="10"/>
  <c r="U8" i="10"/>
  <c r="T8" i="10"/>
  <c r="W7" i="10"/>
  <c r="V7" i="10"/>
  <c r="U7" i="10"/>
  <c r="T7" i="10"/>
  <c r="W6" i="10"/>
  <c r="V6" i="10"/>
  <c r="U6" i="10"/>
  <c r="T6" i="10"/>
  <c r="W5" i="10"/>
  <c r="V5" i="10"/>
  <c r="U5" i="10"/>
  <c r="T5" i="10"/>
  <c r="AF4" i="10"/>
  <c r="AE4" i="10"/>
  <c r="AD4" i="10"/>
  <c r="W4" i="10"/>
  <c r="V4" i="10"/>
  <c r="U4" i="10"/>
  <c r="T4" i="10"/>
  <c r="AF3" i="10"/>
  <c r="AE3" i="10"/>
  <c r="AD3" i="10"/>
  <c r="W3" i="10"/>
  <c r="V3" i="10"/>
  <c r="U3" i="10"/>
  <c r="AG4" i="24" l="1"/>
  <c r="AG8" i="24"/>
  <c r="AG3" i="24"/>
  <c r="AF10" i="24"/>
  <c r="AG10" i="24" s="1"/>
  <c r="AG7" i="24"/>
  <c r="AG6" i="24"/>
  <c r="AG5" i="24"/>
  <c r="AG9" i="24"/>
  <c r="AE10" i="24"/>
  <c r="V8" i="24"/>
  <c r="U8" i="24"/>
  <c r="AH5" i="22"/>
  <c r="AI4" i="22" s="1"/>
  <c r="AG5" i="22"/>
  <c r="AE5" i="21"/>
  <c r="X3" i="21"/>
  <c r="AD5" i="21"/>
  <c r="AE8" i="20"/>
  <c r="V5" i="20"/>
  <c r="X3" i="20"/>
  <c r="X4" i="20"/>
  <c r="AE5" i="19"/>
  <c r="X3" i="18"/>
  <c r="X8" i="18"/>
  <c r="X7" i="18"/>
  <c r="T9" i="18"/>
  <c r="X4" i="18"/>
  <c r="X5" i="18"/>
  <c r="V7" i="17"/>
  <c r="AF8" i="17"/>
  <c r="AG7" i="17" s="1"/>
  <c r="AE8" i="17"/>
  <c r="T7" i="17"/>
  <c r="AD8" i="17"/>
  <c r="W7" i="17"/>
  <c r="X7" i="17" s="1"/>
  <c r="U7" i="17"/>
  <c r="X5" i="17"/>
  <c r="X6" i="17"/>
  <c r="X4" i="17"/>
  <c r="AD5" i="15"/>
  <c r="AF5" i="15"/>
  <c r="AG3" i="15" s="1"/>
  <c r="X7" i="15"/>
  <c r="X3" i="15"/>
  <c r="X4" i="15"/>
  <c r="X5" i="15"/>
  <c r="X9" i="15"/>
  <c r="X10" i="15"/>
  <c r="U11" i="15"/>
  <c r="X8" i="15"/>
  <c r="X4" i="13"/>
  <c r="V5" i="12"/>
  <c r="X4" i="12"/>
  <c r="W5" i="12"/>
  <c r="X5" i="12" s="1"/>
  <c r="T8" i="11"/>
  <c r="AD6" i="11"/>
  <c r="X6" i="11"/>
  <c r="X7" i="11"/>
  <c r="X5" i="10"/>
  <c r="T9" i="10"/>
  <c r="AD5" i="10"/>
  <c r="W9" i="10"/>
  <c r="X3" i="24"/>
  <c r="X4" i="24"/>
  <c r="X5" i="24"/>
  <c r="X6" i="24"/>
  <c r="X7" i="24"/>
  <c r="U9" i="10"/>
  <c r="AE5" i="10"/>
  <c r="U8" i="11"/>
  <c r="AE6" i="11"/>
  <c r="X5" i="11"/>
  <c r="T5" i="12"/>
  <c r="V11" i="15"/>
  <c r="X6" i="15"/>
  <c r="X4" i="16"/>
  <c r="U9" i="18"/>
  <c r="X6" i="18"/>
  <c r="AF5" i="22"/>
  <c r="AD8" i="20"/>
  <c r="V9" i="10"/>
  <c r="AF5" i="10"/>
  <c r="AG4" i="10" s="1"/>
  <c r="X4" i="10"/>
  <c r="X6" i="10"/>
  <c r="X7" i="10"/>
  <c r="X8" i="10"/>
  <c r="V8" i="11"/>
  <c r="X4" i="11"/>
  <c r="U5" i="12"/>
  <c r="W11" i="15"/>
  <c r="AG4" i="16"/>
  <c r="AH3" i="16" s="1"/>
  <c r="AH4" i="16" s="1"/>
  <c r="V9" i="18"/>
  <c r="X3" i="19"/>
  <c r="X4" i="19"/>
  <c r="AD10" i="24"/>
  <c r="W8" i="11"/>
  <c r="X8" i="11" s="1"/>
  <c r="T11" i="15"/>
  <c r="W9" i="18"/>
  <c r="X4" i="22"/>
  <c r="T8" i="24"/>
  <c r="W8" i="24"/>
  <c r="X8" i="24" s="1"/>
  <c r="X4" i="23"/>
  <c r="X3" i="23"/>
  <c r="AH3" i="23"/>
  <c r="AH4" i="23" s="1"/>
  <c r="X3" i="22"/>
  <c r="AI3" i="22"/>
  <c r="AI5" i="22" s="1"/>
  <c r="W4" i="21"/>
  <c r="X4" i="21" s="1"/>
  <c r="AF5" i="21"/>
  <c r="AG4" i="21" s="1"/>
  <c r="AG5" i="20"/>
  <c r="AG6" i="20"/>
  <c r="AG7" i="20"/>
  <c r="W5" i="20"/>
  <c r="AG3" i="20"/>
  <c r="W5" i="19"/>
  <c r="X5" i="19" s="1"/>
  <c r="AF5" i="19"/>
  <c r="AG4" i="19" s="1"/>
  <c r="AH4" i="18"/>
  <c r="AH5" i="18" s="1"/>
  <c r="AG5" i="17"/>
  <c r="AG4" i="17"/>
  <c r="X3" i="17"/>
  <c r="X3" i="16"/>
  <c r="X4" i="14"/>
  <c r="X3" i="14"/>
  <c r="AH3" i="14"/>
  <c r="AH4" i="14" s="1"/>
  <c r="X3" i="13"/>
  <c r="AH3" i="13"/>
  <c r="AH4" i="13" s="1"/>
  <c r="X3" i="12"/>
  <c r="AG3" i="12"/>
  <c r="AG4" i="12" s="1"/>
  <c r="AF6" i="11"/>
  <c r="AG4" i="11" s="1"/>
  <c r="X3" i="11"/>
  <c r="X3" i="10"/>
  <c r="AG4" i="15" l="1"/>
  <c r="AG5" i="15" s="1"/>
  <c r="AG3" i="21"/>
  <c r="AG5" i="21" s="1"/>
  <c r="X5" i="20"/>
  <c r="X9" i="18"/>
  <c r="AG3" i="17"/>
  <c r="AG6" i="17"/>
  <c r="X11" i="15"/>
  <c r="X9" i="10"/>
  <c r="AG3" i="10"/>
  <c r="AG5" i="10" s="1"/>
  <c r="AG3" i="19"/>
  <c r="AG5" i="19" s="1"/>
  <c r="AG5" i="11"/>
  <c r="AG8" i="20"/>
  <c r="AG3" i="11"/>
  <c r="AG8" i="17" l="1"/>
  <c r="AG6" i="11"/>
  <c r="W7" i="9" l="1"/>
  <c r="V7" i="9"/>
  <c r="U7" i="9"/>
  <c r="T7" i="9"/>
  <c r="W6" i="9"/>
  <c r="V6" i="9"/>
  <c r="U6" i="9"/>
  <c r="T6" i="9"/>
  <c r="W5" i="9"/>
  <c r="V5" i="9"/>
  <c r="U5" i="9"/>
  <c r="T5" i="9"/>
  <c r="AF5" i="9"/>
  <c r="AE5" i="9"/>
  <c r="AD5" i="9"/>
  <c r="W4" i="9"/>
  <c r="V4" i="9"/>
  <c r="U4" i="9"/>
  <c r="T4" i="9"/>
  <c r="AF4" i="9"/>
  <c r="AE4" i="9"/>
  <c r="AD4" i="9"/>
  <c r="AF3" i="9"/>
  <c r="AE3" i="9"/>
  <c r="AD3" i="9"/>
  <c r="W3" i="9"/>
  <c r="V3" i="9"/>
  <c r="U3" i="9"/>
  <c r="T3" i="9"/>
  <c r="AF4" i="8"/>
  <c r="AE4" i="8"/>
  <c r="AD4" i="8"/>
  <c r="AD5" i="8" s="1"/>
  <c r="W4" i="8"/>
  <c r="V4" i="8"/>
  <c r="U4" i="8"/>
  <c r="AF3" i="8"/>
  <c r="AE3" i="8"/>
  <c r="AD3" i="8"/>
  <c r="W3" i="8"/>
  <c r="V3" i="8"/>
  <c r="U3" i="8"/>
  <c r="T3" i="8"/>
  <c r="T5" i="8" s="1"/>
  <c r="AF3" i="7"/>
  <c r="AF4" i="7" s="1"/>
  <c r="AE3" i="7"/>
  <c r="AE4" i="7" s="1"/>
  <c r="AD3" i="7"/>
  <c r="AD4" i="7" s="1"/>
  <c r="W3" i="7"/>
  <c r="W4" i="7" s="1"/>
  <c r="V3" i="7"/>
  <c r="V4" i="7" s="1"/>
  <c r="U3" i="7"/>
  <c r="U4" i="7" s="1"/>
  <c r="T3" i="7"/>
  <c r="T4" i="7" s="1"/>
  <c r="W7" i="6"/>
  <c r="V7" i="6"/>
  <c r="U7" i="6"/>
  <c r="T7" i="6"/>
  <c r="AF6" i="6"/>
  <c r="AE6" i="6"/>
  <c r="AD6" i="6"/>
  <c r="W6" i="6"/>
  <c r="V6" i="6"/>
  <c r="U6" i="6"/>
  <c r="T6" i="6"/>
  <c r="AF5" i="6"/>
  <c r="AE5" i="6"/>
  <c r="AD5" i="6"/>
  <c r="W5" i="6"/>
  <c r="V5" i="6"/>
  <c r="U5" i="6"/>
  <c r="T5" i="6"/>
  <c r="AF4" i="6"/>
  <c r="AE4" i="6"/>
  <c r="AD4" i="6"/>
  <c r="W4" i="6"/>
  <c r="V4" i="6"/>
  <c r="U4" i="6"/>
  <c r="T4" i="6"/>
  <c r="AF3" i="6"/>
  <c r="AE3" i="6"/>
  <c r="AD3" i="6"/>
  <c r="W3" i="6"/>
  <c r="V3" i="6"/>
  <c r="U3" i="6"/>
  <c r="T3" i="6"/>
  <c r="AE5" i="8" l="1"/>
  <c r="AF6" i="9"/>
  <c r="AG4" i="9" s="1"/>
  <c r="T8" i="9"/>
  <c r="AD6" i="9"/>
  <c r="X7" i="9"/>
  <c r="AE6" i="9"/>
  <c r="X5" i="9"/>
  <c r="X6" i="9"/>
  <c r="V8" i="9"/>
  <c r="X4" i="9"/>
  <c r="U5" i="8"/>
  <c r="V5" i="8"/>
  <c r="V8" i="6"/>
  <c r="W8" i="6"/>
  <c r="T8" i="6"/>
  <c r="AD7" i="6"/>
  <c r="U8" i="6"/>
  <c r="AE7" i="6"/>
  <c r="W5" i="8"/>
  <c r="X3" i="9"/>
  <c r="X4" i="8"/>
  <c r="U8" i="9"/>
  <c r="X4" i="6"/>
  <c r="X5" i="6"/>
  <c r="X6" i="6"/>
  <c r="X7" i="6"/>
  <c r="X4" i="7"/>
  <c r="AF5" i="8"/>
  <c r="AG4" i="8" s="1"/>
  <c r="AG5" i="8" s="1"/>
  <c r="B12" i="28"/>
  <c r="C19" i="27"/>
  <c r="C19" i="28"/>
  <c r="D13" i="27"/>
  <c r="B18" i="28"/>
  <c r="C20" i="27"/>
  <c r="C20" i="28"/>
  <c r="D18" i="27"/>
  <c r="B19" i="28"/>
  <c r="C13" i="27"/>
  <c r="B3" i="28"/>
  <c r="C21" i="27"/>
  <c r="B10" i="28"/>
  <c r="C17" i="27"/>
  <c r="C12" i="28"/>
  <c r="D19" i="27"/>
  <c r="C18" i="28"/>
  <c r="D18" i="28" s="1"/>
  <c r="D20" i="27"/>
  <c r="C9" i="28"/>
  <c r="D15" i="27"/>
  <c r="B20" i="28"/>
  <c r="C18" i="27"/>
  <c r="C3" i="28"/>
  <c r="D3" i="28" s="1"/>
  <c r="D21" i="27"/>
  <c r="E21" i="27" s="1"/>
  <c r="J16" i="27" s="1"/>
  <c r="L16" i="27" s="1"/>
  <c r="B9" i="28"/>
  <c r="C15" i="27"/>
  <c r="C10" i="28"/>
  <c r="D17" i="27"/>
  <c r="W8" i="9"/>
  <c r="X3" i="8"/>
  <c r="X3" i="7"/>
  <c r="AG3" i="7"/>
  <c r="AG4" i="7" s="1"/>
  <c r="AF7" i="6"/>
  <c r="AG6" i="6" s="1"/>
  <c r="X3" i="6"/>
  <c r="AG5" i="9" l="1"/>
  <c r="AG6" i="9" s="1"/>
  <c r="AG3" i="9"/>
  <c r="X8" i="9"/>
  <c r="X5" i="8"/>
  <c r="AG3" i="8"/>
  <c r="X8" i="6"/>
  <c r="E20" i="27"/>
  <c r="J20" i="27" s="1"/>
  <c r="L20" i="27" s="1"/>
  <c r="D20" i="28"/>
  <c r="H20" i="28" s="1"/>
  <c r="C14" i="27"/>
  <c r="E15" i="27"/>
  <c r="J19" i="27" s="1"/>
  <c r="L19" i="27" s="1"/>
  <c r="AG5" i="6"/>
  <c r="B15" i="28"/>
  <c r="D10" i="28"/>
  <c r="M10" i="28" s="1"/>
  <c r="O10" i="28" s="1"/>
  <c r="C8" i="28"/>
  <c r="D10" i="27"/>
  <c r="I18" i="28"/>
  <c r="M18" i="28"/>
  <c r="O18" i="28" s="1"/>
  <c r="H18" i="28"/>
  <c r="D12" i="28"/>
  <c r="C2" i="28"/>
  <c r="D9" i="27"/>
  <c r="B14" i="28"/>
  <c r="C4" i="27"/>
  <c r="B6" i="28"/>
  <c r="C11" i="27"/>
  <c r="B4" i="28"/>
  <c r="C16" i="27"/>
  <c r="B8" i="28"/>
  <c r="C10" i="27"/>
  <c r="C13" i="28"/>
  <c r="D6" i="27"/>
  <c r="E17" i="27"/>
  <c r="J15" i="27" s="1"/>
  <c r="L15" i="27" s="1"/>
  <c r="E19" i="27"/>
  <c r="J17" i="27" s="1"/>
  <c r="L17" i="27" s="1"/>
  <c r="E18" i="27"/>
  <c r="J3" i="27" s="1"/>
  <c r="L3" i="27" s="1"/>
  <c r="E13" i="27"/>
  <c r="J11" i="27" s="1"/>
  <c r="L11" i="27" s="1"/>
  <c r="C6" i="28"/>
  <c r="D6" i="28" s="1"/>
  <c r="D11" i="27"/>
  <c r="C17" i="28"/>
  <c r="D8" i="27"/>
  <c r="B11" i="28"/>
  <c r="C7" i="27"/>
  <c r="B2" i="28"/>
  <c r="C9" i="27"/>
  <c r="C16" i="28"/>
  <c r="D5" i="27"/>
  <c r="C7" i="28"/>
  <c r="D3" i="27"/>
  <c r="B17" i="28"/>
  <c r="C8" i="27"/>
  <c r="C14" i="28"/>
  <c r="D4" i="27"/>
  <c r="E4" i="27" s="1"/>
  <c r="J4" i="27" s="1"/>
  <c r="L4" i="27" s="1"/>
  <c r="B7" i="28"/>
  <c r="C3" i="27"/>
  <c r="C4" i="28"/>
  <c r="D16" i="27"/>
  <c r="E16" i="27" s="1"/>
  <c r="J8" i="27" s="1"/>
  <c r="L8" i="27" s="1"/>
  <c r="C11" i="28"/>
  <c r="D11" i="28" s="1"/>
  <c r="D7" i="27"/>
  <c r="C5" i="28"/>
  <c r="D12" i="27"/>
  <c r="C15" i="28"/>
  <c r="D14" i="27"/>
  <c r="B13" i="28"/>
  <c r="C6" i="27"/>
  <c r="B16" i="28"/>
  <c r="C5" i="27"/>
  <c r="B5" i="28"/>
  <c r="C12" i="27"/>
  <c r="M3" i="28"/>
  <c r="O3" i="28" s="1"/>
  <c r="I3" i="28"/>
  <c r="H3" i="28"/>
  <c r="D9" i="28"/>
  <c r="D19" i="28"/>
  <c r="AG4" i="6"/>
  <c r="AG3" i="6"/>
  <c r="D14" i="28" l="1"/>
  <c r="H14" i="28" s="1"/>
  <c r="H10" i="28"/>
  <c r="M20" i="28"/>
  <c r="O20" i="28" s="1"/>
  <c r="I20" i="28"/>
  <c r="D16" i="28"/>
  <c r="I16" i="28" s="1"/>
  <c r="E14" i="27"/>
  <c r="J21" i="27" s="1"/>
  <c r="L21" i="27" s="1"/>
  <c r="I10" i="28"/>
  <c r="D15" i="28"/>
  <c r="I15" i="28" s="1"/>
  <c r="D8" i="28"/>
  <c r="I8" i="28" s="1"/>
  <c r="D7" i="28"/>
  <c r="M7" i="28" s="1"/>
  <c r="O7" i="28" s="1"/>
  <c r="D17" i="28"/>
  <c r="I17" i="28" s="1"/>
  <c r="B22" i="28"/>
  <c r="C22" i="27"/>
  <c r="E5" i="27"/>
  <c r="J6" i="27" s="1"/>
  <c r="L6" i="27" s="1"/>
  <c r="E7" i="27"/>
  <c r="J12" i="27" s="1"/>
  <c r="L12" i="27" s="1"/>
  <c r="E11" i="27"/>
  <c r="J14" i="27" s="1"/>
  <c r="L14" i="27" s="1"/>
  <c r="E9" i="27"/>
  <c r="J13" i="27" s="1"/>
  <c r="L13" i="27" s="1"/>
  <c r="D13" i="28"/>
  <c r="D4" i="28"/>
  <c r="M11" i="28"/>
  <c r="O11" i="28" s="1"/>
  <c r="I11" i="28"/>
  <c r="H11" i="28"/>
  <c r="I6" i="28"/>
  <c r="M6" i="28"/>
  <c r="O6" i="28" s="1"/>
  <c r="H6" i="28"/>
  <c r="C22" i="28"/>
  <c r="D2" i="28"/>
  <c r="E10" i="27"/>
  <c r="J10" i="27" s="1"/>
  <c r="L10" i="27" s="1"/>
  <c r="M9" i="28"/>
  <c r="O9" i="28" s="1"/>
  <c r="H9" i="28"/>
  <c r="I9" i="28"/>
  <c r="D5" i="28"/>
  <c r="M19" i="28"/>
  <c r="O19" i="28" s="1"/>
  <c r="I19" i="28"/>
  <c r="H19" i="28"/>
  <c r="E12" i="27"/>
  <c r="J5" i="27" s="1"/>
  <c r="L5" i="27" s="1"/>
  <c r="D22" i="27"/>
  <c r="E3" i="27"/>
  <c r="J18" i="27" s="1"/>
  <c r="L18" i="27" s="1"/>
  <c r="E8" i="27"/>
  <c r="J7" i="27" s="1"/>
  <c r="L7" i="27" s="1"/>
  <c r="E6" i="27"/>
  <c r="J9" i="27" s="1"/>
  <c r="L9" i="27" s="1"/>
  <c r="M12" i="28"/>
  <c r="O12" i="28" s="1"/>
  <c r="H12" i="28"/>
  <c r="I12" i="28"/>
  <c r="AG7" i="6"/>
  <c r="M14" i="28" l="1"/>
  <c r="O14" i="28" s="1"/>
  <c r="I14" i="28"/>
  <c r="E22" i="27"/>
  <c r="M15" i="28"/>
  <c r="O15" i="28" s="1"/>
  <c r="H15" i="28"/>
  <c r="H16" i="28"/>
  <c r="M16" i="28"/>
  <c r="O16" i="28" s="1"/>
  <c r="H17" i="28"/>
  <c r="M17" i="28"/>
  <c r="O17" i="28" s="1"/>
  <c r="H8" i="28"/>
  <c r="M8" i="28"/>
  <c r="O8" i="28" s="1"/>
  <c r="I7" i="28"/>
  <c r="H7" i="28"/>
  <c r="I2" i="28"/>
  <c r="M2" i="28"/>
  <c r="O2" i="28" s="1"/>
  <c r="H2" i="28"/>
  <c r="M5" i="28"/>
  <c r="O5" i="28" s="1"/>
  <c r="H5" i="28"/>
  <c r="I5" i="28"/>
  <c r="M4" i="28"/>
  <c r="O4" i="28" s="1"/>
  <c r="H4" i="28"/>
  <c r="I4" i="28"/>
  <c r="D22" i="28"/>
  <c r="H22" i="28" s="1"/>
  <c r="M13" i="28"/>
  <c r="O13" i="28" s="1"/>
  <c r="H13" i="28"/>
  <c r="I13" i="28"/>
</calcChain>
</file>

<file path=xl/sharedStrings.xml><?xml version="1.0" encoding="utf-8"?>
<sst xmlns="http://schemas.openxmlformats.org/spreadsheetml/2006/main" count="10847" uniqueCount="1823">
  <si>
    <t>Ministerio/Institución</t>
  </si>
  <si>
    <t>Solicitado</t>
  </si>
  <si>
    <t>Ministerio de Agricultura</t>
  </si>
  <si>
    <t>Comisión Nacional de Riego</t>
  </si>
  <si>
    <t>Corporación Nacional Forestal</t>
  </si>
  <si>
    <t>Instituto de Desarrollo Agropecuario</t>
  </si>
  <si>
    <t>Seremi de Agricultura</t>
  </si>
  <si>
    <t>Servicio Agrícola y Ganadero</t>
  </si>
  <si>
    <t>Ministerio de Bienes Nacionales</t>
  </si>
  <si>
    <t>Seremi de Bienes Nacionales</t>
  </si>
  <si>
    <t>Ministerio de Defensa Nacional</t>
  </si>
  <si>
    <t>Carabineros de Chile</t>
  </si>
  <si>
    <t>Direccion General de Aeronautica Civil</t>
  </si>
  <si>
    <t>Ministerio de Desarrollo Social</t>
  </si>
  <si>
    <t>Corporación Nacional de Desarrollo indígena</t>
  </si>
  <si>
    <t>Fondo de Solidaridad e Inversión Social</t>
  </si>
  <si>
    <t>Instituto de la Juventud</t>
  </si>
  <si>
    <t>Servicio Nacional de la Discapacidad</t>
  </si>
  <si>
    <t>Servicio Nacional del Adulto Mayor</t>
  </si>
  <si>
    <t>Ministerio de Economía, Fomento y Turismo</t>
  </si>
  <si>
    <t>Corporación de Fomento de la Producción</t>
  </si>
  <si>
    <t>Instituto Nacional de Estadísticas</t>
  </si>
  <si>
    <t>Servicio de Cooperación Técnica</t>
  </si>
  <si>
    <t>Servicio Nacional de Pesca</t>
  </si>
  <si>
    <t>Servicio Nacional de Turismo</t>
  </si>
  <si>
    <t>Subsecretaría de Pesca</t>
  </si>
  <si>
    <t>Ministerio de Educación</t>
  </si>
  <si>
    <t>Comisión Nacional de Investigación Científica y Tecnológica</t>
  </si>
  <si>
    <t>Consejo Nacional de la Cultura y las Artes</t>
  </si>
  <si>
    <t>Junta Nacional de Auxilio Escolar y Becas</t>
  </si>
  <si>
    <t>Junta Nacional de Jardines Infantiles</t>
  </si>
  <si>
    <t>Seremi de Educación</t>
  </si>
  <si>
    <t>Ministerio de Justicia y Derechos Humanos</t>
  </si>
  <si>
    <t>Seremi de Justicia</t>
  </si>
  <si>
    <t>Servicio Nacional de Menores</t>
  </si>
  <si>
    <t>Ministerio de la Mujer y la Equidad de Género</t>
  </si>
  <si>
    <t>Servicio Nacional de la Mujer y la Equidad de Género</t>
  </si>
  <si>
    <t>Ministerio de las Culturas, las Artes y el Patrimonio</t>
  </si>
  <si>
    <t>Subsecretaría de las Culturas y Las Artes</t>
  </si>
  <si>
    <t>Ministerio de Obras Públicas</t>
  </si>
  <si>
    <t>Admin Sistema de Concesiones Mop</t>
  </si>
  <si>
    <t>Agua Potable Rural</t>
  </si>
  <si>
    <t>Dirección de Aeropuertos</t>
  </si>
  <si>
    <t>Dirección de Arquitectura</t>
  </si>
  <si>
    <t>Dirección de Obras Hidráulicas</t>
  </si>
  <si>
    <t>Dirección General de Aguas</t>
  </si>
  <si>
    <t>Dirección Obras Portuarias</t>
  </si>
  <si>
    <t>Dirección Vialidad</t>
  </si>
  <si>
    <t>Ministerio de Relaciones Exteriores</t>
  </si>
  <si>
    <t>Dirección General de Relaciones Económicas Internacionales</t>
  </si>
  <si>
    <t>Ministerio de Salud</t>
  </si>
  <si>
    <t>Fondo Nacional de Salud</t>
  </si>
  <si>
    <t>Seremi  de Salud</t>
  </si>
  <si>
    <t>Servicio de Salud Coquimbo</t>
  </si>
  <si>
    <t>Subsecretaría de Redes Asistenciales</t>
  </si>
  <si>
    <t>Ministerio de Trabajo y Previsión Social</t>
  </si>
  <si>
    <t>Caja de Previsión de la Defensa Nacional</t>
  </si>
  <si>
    <t>Instituto de Previsión Social</t>
  </si>
  <si>
    <t>Instituto de Seguridad Laboral</t>
  </si>
  <si>
    <t>Servicio Nacional de Capacitación y Empleo</t>
  </si>
  <si>
    <t>Subsecretaría de Previsión Social</t>
  </si>
  <si>
    <t>Subsecretaría del Trabajo</t>
  </si>
  <si>
    <t>Ministerio de Transportes y Telecomunicaciones</t>
  </si>
  <si>
    <t>Secretaría de Transporte</t>
  </si>
  <si>
    <t>Seremi de Transportes y Telecomunicaciones</t>
  </si>
  <si>
    <t>Ministerio de Vivienda y Urbanismo</t>
  </si>
  <si>
    <t>Seremi de Vivienda y Urbanismo</t>
  </si>
  <si>
    <t>Servicio de Vivienda y Urbanismo</t>
  </si>
  <si>
    <t>Ministerio del Deporte</t>
  </si>
  <si>
    <t>Instituto Nacional de Deportes</t>
  </si>
  <si>
    <t>Ministerio del Interior y Seguridad Pública</t>
  </si>
  <si>
    <t>Gobierno Regional</t>
  </si>
  <si>
    <t>Servicio Gobierno del Interior</t>
  </si>
  <si>
    <t>Servicio Nacional para la Prevención y Rehabilitación del Consumo de Drogas y Alcohol</t>
  </si>
  <si>
    <t>Subsecretaria de Desarrollo Regional</t>
  </si>
  <si>
    <t>Subsecretaría de Prevención del Delito</t>
  </si>
  <si>
    <t>Ministerio del Medio Ambiente</t>
  </si>
  <si>
    <t>Subsecretaria de Medio Ambiente</t>
  </si>
  <si>
    <t>Ministerio Secretaría General de Gobierno</t>
  </si>
  <si>
    <t>Seremi de Gobierno</t>
  </si>
  <si>
    <t>Resumen por tipo  de Inversion</t>
  </si>
  <si>
    <t>Nº</t>
  </si>
  <si>
    <t>Código</t>
  </si>
  <si>
    <t>Tipo Código</t>
  </si>
  <si>
    <t>Nombre de la Iniciativa</t>
  </si>
  <si>
    <t>Ítem Presupuestario</t>
  </si>
  <si>
    <t>Etapa</t>
  </si>
  <si>
    <t>Nivel</t>
  </si>
  <si>
    <t>Provincia</t>
  </si>
  <si>
    <t>Comuna</t>
  </si>
  <si>
    <t>Servicio Responsable</t>
  </si>
  <si>
    <t>Costo Total Ajustado</t>
  </si>
  <si>
    <t>% Avance Financiero</t>
  </si>
  <si>
    <t>Nº Iniciativas</t>
  </si>
  <si>
    <t>Costo Total</t>
  </si>
  <si>
    <t>% de Avance</t>
  </si>
  <si>
    <t>Substitulo</t>
  </si>
  <si>
    <t>Nombre</t>
  </si>
  <si>
    <t>% del Total</t>
  </si>
  <si>
    <t>BIP</t>
  </si>
  <si>
    <t>Mejoramiento Uso y Regulación de Recursos Hídricos en el Río Mostazal, Comuna de Monte Patria, IV Región.</t>
  </si>
  <si>
    <t>Proyectos (31.02)</t>
  </si>
  <si>
    <t>Prefactibilidad</t>
  </si>
  <si>
    <t>Comunal</t>
  </si>
  <si>
    <t/>
  </si>
  <si>
    <t>Monte Patria</t>
  </si>
  <si>
    <t>Trasnferencias Corrientes (Públicas, Privadas)</t>
  </si>
  <si>
    <t>TRANSFERENCIA PARA MEJORAR GESTIÓN DEL RECURSO HÍDRICO RÍO CHALINGA</t>
  </si>
  <si>
    <t>Programas de Inversión (31.03)</t>
  </si>
  <si>
    <t>Ejecución</t>
  </si>
  <si>
    <t>Salamanca</t>
  </si>
  <si>
    <t>Iniciativas de Inversion</t>
  </si>
  <si>
    <t>MEJORAMIENTO DE CONDUCCIÓN Y DISTRIBUCIÓN DE AGUA VALLE RIO PAMA</t>
  </si>
  <si>
    <t>Combarbala</t>
  </si>
  <si>
    <t>Anticipo Contrastistas</t>
  </si>
  <si>
    <t>Transferencia Tecnol para mejorar gestion del riego en Choapa Bajo</t>
  </si>
  <si>
    <t>Canela</t>
  </si>
  <si>
    <t>Trasnferencia de Capital</t>
  </si>
  <si>
    <t>33.01.001</t>
  </si>
  <si>
    <t>OTRO</t>
  </si>
  <si>
    <t>Proyectos pagados Ley 18.450</t>
  </si>
  <si>
    <t>Al Sector Privado (33.01)</t>
  </si>
  <si>
    <t>Regional</t>
  </si>
  <si>
    <t>-</t>
  </si>
  <si>
    <t>Total</t>
  </si>
  <si>
    <t>18/2017</t>
  </si>
  <si>
    <t>METODOLOGÍA PARA LA CARACTERIZACIÓN Y RESTAURACIÓN DE FORMACIONES XEROFÍTICAS UTILIZANDO IMÁGENES ESPEJOS COMO ECOSISTEMAS DE REFERENCIA</t>
  </si>
  <si>
    <t>Al Sector Privado (24.01)</t>
  </si>
  <si>
    <t>Andacollo,Ovalle,Paihuano,Punitaqui,Rio Hurtado,Salamanca,Vicuña,Canela,Combarbala,Coquimbo,Illapel,La Higuera,La Serena,Los Vilos,Monte Patria</t>
  </si>
  <si>
    <t>24.01.389</t>
  </si>
  <si>
    <t>Sistema De Incentivos Ley 20.412</t>
  </si>
  <si>
    <t>24.01.404</t>
  </si>
  <si>
    <t>PROGRAMA DE EMERGENCIA</t>
  </si>
  <si>
    <t>24.01.407</t>
  </si>
  <si>
    <t>Servicio Desarrollo Capacidades Productivas y Empresariales</t>
  </si>
  <si>
    <t>24.01.415</t>
  </si>
  <si>
    <t>Servicio de Asesoría Técnica - SAT</t>
  </si>
  <si>
    <t>24.01.416</t>
  </si>
  <si>
    <t>Programa de Desarrollo de Acción Local - PRODESAL</t>
  </si>
  <si>
    <t>24.01.419</t>
  </si>
  <si>
    <t>Desarrollo Integral de Pequeños Productores Campesinos del Secano-PADIS</t>
  </si>
  <si>
    <t>24.01.420</t>
  </si>
  <si>
    <t>Alianzas Productivas</t>
  </si>
  <si>
    <t>Asesoría para Comercialización</t>
  </si>
  <si>
    <t>32.04.004</t>
  </si>
  <si>
    <t>Prestamo de Fomento Corto Plazo</t>
  </si>
  <si>
    <t>De Fomento (32.04)</t>
  </si>
  <si>
    <t>32.04.005</t>
  </si>
  <si>
    <t>Prestamos de Fomento Largo Plazo</t>
  </si>
  <si>
    <t>32.04.006</t>
  </si>
  <si>
    <t>FONDO ROTATORIO LEY-18451</t>
  </si>
  <si>
    <t>Programa Riego tecnificado</t>
  </si>
  <si>
    <t>33.01.002</t>
  </si>
  <si>
    <t>Programa Desarrollo Inversiones</t>
  </si>
  <si>
    <t>33.01.006</t>
  </si>
  <si>
    <t>Programa De Desarrollo De Acción Local Prodesal</t>
  </si>
  <si>
    <t>33.01.008</t>
  </si>
  <si>
    <t>Programa Praderas Suplementarias</t>
  </si>
  <si>
    <t>33.01.009</t>
  </si>
  <si>
    <t>33.01.010</t>
  </si>
  <si>
    <t>Convenio INDAP-PRODEMU</t>
  </si>
  <si>
    <t>33.01.011</t>
  </si>
  <si>
    <t>Programa desarrollo de integral de pequeños productores del Secano</t>
  </si>
  <si>
    <t>Sistema de Incentivos Ley N° 20.412 Región Coquimbo</t>
  </si>
  <si>
    <t>Punitaqui</t>
  </si>
  <si>
    <t>Ovalle</t>
  </si>
  <si>
    <t>sin codigo</t>
  </si>
  <si>
    <t>Emergencias Sanitarias Bagrada hilaris</t>
  </si>
  <si>
    <t>Provincial</t>
  </si>
  <si>
    <t>CHOAPA,LIMARI</t>
  </si>
  <si>
    <t>24.01.371</t>
  </si>
  <si>
    <t>Instituto de Investigaciones Agropecuarias - INIA</t>
  </si>
  <si>
    <t>Coquimbo</t>
  </si>
  <si>
    <t>24.01.372</t>
  </si>
  <si>
    <t>Gestión de iniciativas de Arrastre - FIA</t>
  </si>
  <si>
    <t>24.01.373</t>
  </si>
  <si>
    <t>Reporte 2018:Avances para la restauración con Geofroea decorticans, Pilgerodendron uviferum, y otras especies con vulnerabilidad ecológica: evaluación</t>
  </si>
  <si>
    <t>Coquimbo,La Serena</t>
  </si>
  <si>
    <t>Reporte técnico de seguimiento de monitoreo en obras de cosecha de aguas lluvias y gestión del agua en zonas áridas y semiáridas.  Reporte 2018</t>
  </si>
  <si>
    <t>24.01.002</t>
  </si>
  <si>
    <t>Gestión y Normalización de Inmuebles fiscales.</t>
  </si>
  <si>
    <t>24.01.003</t>
  </si>
  <si>
    <t>Normalización de la cartera de postulaciones a propiedad fiscal</t>
  </si>
  <si>
    <t>24.01.004</t>
  </si>
  <si>
    <t>Programa de gestión de la propiedad fiscal en relación a los pueblos indígenas</t>
  </si>
  <si>
    <t>24.01.007</t>
  </si>
  <si>
    <t>Programa Regularización Rezago de la Pequeña Propiedad Raíz</t>
  </si>
  <si>
    <t>AMPLIACION ESCUELA FORMACION DE CARABINEROS, GRUPO OVALLE</t>
  </si>
  <si>
    <t>REPOSICION 5Âª COMISARÃ�A VICUÃ‘A, PLAN CUADRANTE VICUÃ‘A</t>
  </si>
  <si>
    <t>Vicuña</t>
  </si>
  <si>
    <t>Pagos a Concesionario Aeroportuario La Florida</t>
  </si>
  <si>
    <t>La Serena</t>
  </si>
  <si>
    <t>24.01.576</t>
  </si>
  <si>
    <t>Asistencia Técnica para beneficiarios del Concurso Público Planes de Negocios Indígenas Urbanos</t>
  </si>
  <si>
    <t>Catalogo electrónico de emprendedores y micro empresarios indígenas</t>
  </si>
  <si>
    <t>Concurso Público Planes de Negocios Indígenas Urbanos</t>
  </si>
  <si>
    <t>Fomento a la Participación y liderazgo de juventudes indígenas</t>
  </si>
  <si>
    <t>Participación en Expo de Microempresarios Indígenas de la Macro Región</t>
  </si>
  <si>
    <t>Promoviendo el rol de la mujer Diaguita de la Región de Coquimbo</t>
  </si>
  <si>
    <t>24.03.889</t>
  </si>
  <si>
    <t>Apoyo a la Difusión de derechos Indígenas mediante Convenio colaborativo con Gore Coquimbo</t>
  </si>
  <si>
    <t>A Otras Entidades Públicas (24.03)</t>
  </si>
  <si>
    <t>ADQUISICIÓN DE MATERIAL DIDÁCTICO INTERCULTURAL</t>
  </si>
  <si>
    <t>ASESORÍA TÉCNICA Y PEDAGÓGICA PARA JARDINES INFANTILES INTERCULTURALES</t>
  </si>
  <si>
    <t>Ovalle,Coquimbo,La Serena</t>
  </si>
  <si>
    <t>ASESORIA Y ACOMPAÑAMIENTO DE TALLERES DE LENGUA</t>
  </si>
  <si>
    <t>CONCURSO DE INICIATIVAS CULTURALES URBANAS</t>
  </si>
  <si>
    <t>CONCURSO DE MEDICINA TRADICIONAL Y AGENTES DE SALUD</t>
  </si>
  <si>
    <t>CONCURSO DE TALLERES DE LENGUA Y CULTURA INDÍGENA</t>
  </si>
  <si>
    <t>REVITALIZACIÓN LINGUÍSTICA Y CULTURAL EN JARDINES CLÁSICOS INTERCULTURALES</t>
  </si>
  <si>
    <t>Ovalle,Coquimbo,La Serena,Monte Patria</t>
  </si>
  <si>
    <t>24.01.581</t>
  </si>
  <si>
    <t>Ayudas Técnicas CHILE SOLIDARIO</t>
  </si>
  <si>
    <t>Centros comunitarios de rehabilitación</t>
  </si>
  <si>
    <t>Fondo Nacional de Proyectos</t>
  </si>
  <si>
    <t>Programa Regular Ayudas Técnicas</t>
  </si>
  <si>
    <t>24.01.582</t>
  </si>
  <si>
    <t>Corporación de ayuda al niño limitado - COANIL</t>
  </si>
  <si>
    <t>24.01.583</t>
  </si>
  <si>
    <t>Programa de Atención Temprana</t>
  </si>
  <si>
    <t>24.01.587</t>
  </si>
  <si>
    <t>Acceso a la Justicia de las Personas con Discapacidad</t>
  </si>
  <si>
    <t>24.01.588</t>
  </si>
  <si>
    <t>Participación Inclusiva Territorial</t>
  </si>
  <si>
    <t>24.01.590</t>
  </si>
  <si>
    <t>Programa de Desarrollo de Organizaciones Inclusivas</t>
  </si>
  <si>
    <t>24.01.591</t>
  </si>
  <si>
    <t>Programa de Tránsito a la Vida Independiente</t>
  </si>
  <si>
    <t>Programa Apoyo a Instituciones Educativas para la Inclusión de Estudiantes en Situación de Discapacidad</t>
  </si>
  <si>
    <t>Programa de Apoyo a la Intermediación Laboral</t>
  </si>
  <si>
    <t>Programa Recursos de Apoyo a Estudiantes en Situación de Discapacidad en Instituciones de Educación Superior</t>
  </si>
  <si>
    <t>04-387101-00058-18</t>
  </si>
  <si>
    <t>ACCION EN FAMILIA ELQUI</t>
  </si>
  <si>
    <t>04-387302-00055-18</t>
  </si>
  <si>
    <t>ACCION EN COMUNIDAD ELQUI</t>
  </si>
  <si>
    <t>04-488102-00069-18</t>
  </si>
  <si>
    <t>MEJORANDO LAS CONDICIONES DE GENERACIÓN DE INGRESOS EN EL ELQUI</t>
  </si>
  <si>
    <t>04-488102-00071-18</t>
  </si>
  <si>
    <t>MEJORANDO LAS CONDICIONES DE GENERACIÓN DE INGRESOS EN EL LIMARÍ</t>
  </si>
  <si>
    <t>04-488102-00075-18</t>
  </si>
  <si>
    <t>MEJORANDO LAS CONDICIONES DE GENERACIÓN DE INGRESOS EN EL CHOAPA</t>
  </si>
  <si>
    <t>04-488105-00081-18</t>
  </si>
  <si>
    <t>YO EMPRENDO SEMILLA TELETON TERRITORIO ELQUI</t>
  </si>
  <si>
    <t>04-488106-00079-18</t>
  </si>
  <si>
    <t>YO EMPRENDO BÁSICO RECICLADORES TERRITORIO ELQUI</t>
  </si>
  <si>
    <t>04-488301-00036-18</t>
  </si>
  <si>
    <t>POTENCIANDO CARACTERÍSTICAS EMPRENDEDORAS EN EL ELQUI</t>
  </si>
  <si>
    <t>04-488301-00038-18</t>
  </si>
  <si>
    <t>FORTALECIENDO MI EMPRENDIMIENTO</t>
  </si>
  <si>
    <t>04-488304-00061-18</t>
  </si>
  <si>
    <t>POTENCIANDO CARACTERÍSTICAS EMPRENDEDORAS EN EL CHOAPA</t>
  </si>
  <si>
    <t>04-489103-00063-18</t>
  </si>
  <si>
    <t>POTENCIANDO CARACTERÍSTICAS EMPRENDEDORAS EN LA REGIÓN DE COQUIMBO</t>
  </si>
  <si>
    <t>04-491401-00047-18</t>
  </si>
  <si>
    <t>EDUCACION FINANCIERA</t>
  </si>
  <si>
    <t>04-491602-00042-18</t>
  </si>
  <si>
    <t>EDUCACION FINANCIERA NIÑOS LA SERENA-VICUÑA</t>
  </si>
  <si>
    <t>04-581101-00001-18</t>
  </si>
  <si>
    <t>PRIMERA LICITACION PUBLICA YO EMPRENDO SEMILLA TERRITORIO LIMARI</t>
  </si>
  <si>
    <t>04-581101-00011-18</t>
  </si>
  <si>
    <t>DESARROLLANDO ACTIVIDADES ECONOMICAS EN EL CHOAPA</t>
  </si>
  <si>
    <t>04-581101-00013-18</t>
  </si>
  <si>
    <t>DESARROLLANDO ACTIVIDADES ECONOMICAS EN EL ELQUI</t>
  </si>
  <si>
    <t>04-591101-00014-18</t>
  </si>
  <si>
    <t>FORTALECIENDO INICIATIVAS ECONOMICAS EN EL ELQUI T 1</t>
  </si>
  <si>
    <t>04-591101-00023-18</t>
  </si>
  <si>
    <t>PROGRAMA YO EMPRENDO SEMILLA ELQUI, TERRITORIO 2</t>
  </si>
  <si>
    <t>04-591101-00030-18</t>
  </si>
  <si>
    <t>PRIMERA LICITACION PUBLICA YO EMPRENDO SEMILLA SSYOO</t>
  </si>
  <si>
    <t>04-591101-00031-18</t>
  </si>
  <si>
    <t>FORTALECIENDO INICIATIVAS ECONOMICAS EN EL LIMARI T 2</t>
  </si>
  <si>
    <t>04-591101-00035-18</t>
  </si>
  <si>
    <t>FORTALECIENDO INICIATIVAS ECONOMICAS EN EL CHOAPA</t>
  </si>
  <si>
    <t>04-781102-00146-18</t>
  </si>
  <si>
    <t>APOYANDO LA INSERCIÓN LABORAL DE JÓVENES DE ANDACOLLO</t>
  </si>
  <si>
    <t>04-791101-00148-18</t>
  </si>
  <si>
    <t>FORMACIÓN INTEGRAL PARA LA INSERCIÓN LABORAL DE JÓVENES, SSYOO</t>
  </si>
  <si>
    <t>04-881102-00077-18</t>
  </si>
  <si>
    <t>INSERCIÓN LABORAL</t>
  </si>
  <si>
    <t>04-891301-00085-18</t>
  </si>
  <si>
    <t>APOYANDO EL PLAN LABORAL DE USUARIOS DE LA PROVINCIA DE ELQUI</t>
  </si>
  <si>
    <t>04-891301-00088-18</t>
  </si>
  <si>
    <t>CONTRIBUYENDO A MEJORAR LA INSERCION LABORAL EN EL LIMARI</t>
  </si>
  <si>
    <t>04-891301-00089-18</t>
  </si>
  <si>
    <t>CONTRIBUYENDO A MEJORAR LA INSERCION LABORAL EN EL CHOAPA</t>
  </si>
  <si>
    <t>24-01-012</t>
  </si>
  <si>
    <t>GESTIÓN DE CONVENIOS</t>
  </si>
  <si>
    <t>TARJETA JOVEN IV REGION</t>
  </si>
  <si>
    <t>24-01-618</t>
  </si>
  <si>
    <t>ACTIVO PAÍS SOCIAL IV REGION</t>
  </si>
  <si>
    <t>ACTIVO PAIS TERRITORIAL</t>
  </si>
  <si>
    <t>24.01.010</t>
  </si>
  <si>
    <t>CASAS INTEGRALES DE JUVENTUD (CIJ)</t>
  </si>
  <si>
    <t>RED NACIONAL DE INFOCENTROS</t>
  </si>
  <si>
    <t>24.01.618</t>
  </si>
  <si>
    <t>ACTIVO PAÍS PUBLICO IV REGION</t>
  </si>
  <si>
    <t>24.03.001</t>
  </si>
  <si>
    <t>CHOAPA,ELQUI,LIMARI</t>
  </si>
  <si>
    <t>24.01.597</t>
  </si>
  <si>
    <t>Consejo Nacional de Proteccion a la Ancianidad</t>
  </si>
  <si>
    <t>Illapel</t>
  </si>
  <si>
    <t>24.03.700</t>
  </si>
  <si>
    <t>Fondo Nacional del Adulto Mayor</t>
  </si>
  <si>
    <t>24.03.709</t>
  </si>
  <si>
    <t>Programa de Escuelas de Formación para Dirigentes Mayores</t>
  </si>
  <si>
    <t>24.03.716</t>
  </si>
  <si>
    <t>Fondo Servicios de Atención al  Adulto Mayor</t>
  </si>
  <si>
    <t>24.03.717</t>
  </si>
  <si>
    <t>Programa de Buen Trato al Adulto Mayor</t>
  </si>
  <si>
    <t>24.03.721</t>
  </si>
  <si>
    <t>Programa Fondo Subsidio ELEAM</t>
  </si>
  <si>
    <t>24.03.722</t>
  </si>
  <si>
    <t>Programa de Cuidados Domiciliarios</t>
  </si>
  <si>
    <t>24.03.723</t>
  </si>
  <si>
    <t>Programa Centros Diurnos del Adulto Mayor</t>
  </si>
  <si>
    <t>24.03.724</t>
  </si>
  <si>
    <t>Programa Voluntariado País de Mayores</t>
  </si>
  <si>
    <t>CONSTRUCCION ESTABLECIMIENTO DE LARGA ESTADIA LA SERENA</t>
  </si>
  <si>
    <t>24.03.054</t>
  </si>
  <si>
    <t>24.01.090</t>
  </si>
  <si>
    <t>La Higuera</t>
  </si>
  <si>
    <t>Andacollo</t>
  </si>
  <si>
    <t>Vicuña,La Serena</t>
  </si>
  <si>
    <t>Rio Hurtado</t>
  </si>
  <si>
    <t>ELQUI</t>
  </si>
  <si>
    <t>Paihuano</t>
  </si>
  <si>
    <t>Ovalle,Monte Patria</t>
  </si>
  <si>
    <t>Paihuano,Vicuña</t>
  </si>
  <si>
    <t>LIMARI</t>
  </si>
  <si>
    <t>24.03.087</t>
  </si>
  <si>
    <t>Actividades De Fomento Y Desarrollo Cultural</t>
  </si>
  <si>
    <t>24.03.094</t>
  </si>
  <si>
    <t>Fondo Nacional De Fomento Del Libro Y La Lectura Ley 19227</t>
  </si>
  <si>
    <t>24.03.097</t>
  </si>
  <si>
    <t>Fondo Nacional De Desarrollo Cultural Y Las Artes Ley 19891</t>
  </si>
  <si>
    <t>24.03.098</t>
  </si>
  <si>
    <t>Conjunto Artísticos estables</t>
  </si>
  <si>
    <t>24.03.122</t>
  </si>
  <si>
    <t>Fomento De La Creación Artística En La Educación (Acciona)</t>
  </si>
  <si>
    <t>24.03.123</t>
  </si>
  <si>
    <t>Fomento Y Desarrollo Del Patrimonio Nacional</t>
  </si>
  <si>
    <t>24.03.129</t>
  </si>
  <si>
    <t>TRANSFERENCIA  RED CULTURA</t>
  </si>
  <si>
    <t>24.03.135</t>
  </si>
  <si>
    <t>Centros de Creación y Desarrollo Artístico para Niños y Jóvenes</t>
  </si>
  <si>
    <t>24.03.136</t>
  </si>
  <si>
    <t>Sistema Nacional de Patrimonio Material e Inmaterial</t>
  </si>
  <si>
    <t>24.03.139</t>
  </si>
  <si>
    <t>Programa Nacional Desarrollo Artístico en la Educación</t>
  </si>
  <si>
    <t>24.03.143</t>
  </si>
  <si>
    <t>Fomento y Difusión del Arte y las Culturas de Pueblos Indígenas</t>
  </si>
  <si>
    <t>24.03.520</t>
  </si>
  <si>
    <t>Fondos Para El Fomento De La Música Nacional Ley 19.928</t>
  </si>
  <si>
    <t>24.03.521</t>
  </si>
  <si>
    <t>Fondo de fomento audivisual, Ley 19.981</t>
  </si>
  <si>
    <t>24.01.006</t>
  </si>
  <si>
    <t>Otras Transferencias Sector Privado</t>
  </si>
  <si>
    <t>24.01.221</t>
  </si>
  <si>
    <t>Becas Nacionales de Postgrado</t>
  </si>
  <si>
    <t>24.01.232</t>
  </si>
  <si>
    <t>Apoyo Complementario para Estudiantes de Postgrado</t>
  </si>
  <si>
    <t>24.03.160</t>
  </si>
  <si>
    <t>Fondo Nacional de Desarrollo Científico y Tecnológico - FONDECYT</t>
  </si>
  <si>
    <t>24.03.161</t>
  </si>
  <si>
    <t>Fondo de Fomento Ciencia y Tecnología (FONDEF)</t>
  </si>
  <si>
    <t>24.03.163</t>
  </si>
  <si>
    <t>Programa Explora - CONICYT</t>
  </si>
  <si>
    <t>24.03.166</t>
  </si>
  <si>
    <t>Programas Regionales de investigación Científica y Tecnológica</t>
  </si>
  <si>
    <t>24.01.189</t>
  </si>
  <si>
    <t>Programas de Becas Indigenas</t>
  </si>
  <si>
    <t>24.01.190</t>
  </si>
  <si>
    <t>Programa Alimentación JUNJI</t>
  </si>
  <si>
    <t>24.01.231</t>
  </si>
  <si>
    <t>Programa de Alimentación para Educación Básica</t>
  </si>
  <si>
    <t>Programa de Campamentos Recreativo para Escolares</t>
  </si>
  <si>
    <t>24.01.234</t>
  </si>
  <si>
    <t>Capacitación a Terceros</t>
  </si>
  <si>
    <t>24.01.235</t>
  </si>
  <si>
    <t>Programa Especial de Utiles Escolares</t>
  </si>
  <si>
    <t>24.01.236</t>
  </si>
  <si>
    <t>Residencia Familiar Estudiantil</t>
  </si>
  <si>
    <t>24.01.239</t>
  </si>
  <si>
    <t>Control de Programas de la JUNAEB</t>
  </si>
  <si>
    <t>24.01.240</t>
  </si>
  <si>
    <t>Programa de Alimentación de Vacaciones</t>
  </si>
  <si>
    <t>24.01.242</t>
  </si>
  <si>
    <t>Programa de Alimentación para Kinder</t>
  </si>
  <si>
    <t>24.01.243</t>
  </si>
  <si>
    <t>Programa de Alimentación Enseñanza Media</t>
  </si>
  <si>
    <t>24.01.246</t>
  </si>
  <si>
    <t>Programa de Alimentación para Prekinder</t>
  </si>
  <si>
    <t>24.01.248</t>
  </si>
  <si>
    <t>Programa de Alimentación Especiales para Estudiantes Adultos</t>
  </si>
  <si>
    <t>24.01.250</t>
  </si>
  <si>
    <t>Programa de Becas Presidente de la Republica</t>
  </si>
  <si>
    <t>24.01.251</t>
  </si>
  <si>
    <t>Subsidio para la Prueba de Seleccion Universitaria</t>
  </si>
  <si>
    <t>24.01.252</t>
  </si>
  <si>
    <t>Becas de Mantención para Educación Superior</t>
  </si>
  <si>
    <t>24.01.257</t>
  </si>
  <si>
    <t>Tarjeta Nacional del Estudiante</t>
  </si>
  <si>
    <t>24.01.259</t>
  </si>
  <si>
    <t>Bonificación de Prácticas Profesionales, Educación Media Técnico Profesional</t>
  </si>
  <si>
    <t>24.01.260</t>
  </si>
  <si>
    <t>Becas de Apoyo y Retención Escolar</t>
  </si>
  <si>
    <t>24.03.167</t>
  </si>
  <si>
    <t>Salud Oral y Salud Oral Chile Solidario</t>
  </si>
  <si>
    <t>24.03.168</t>
  </si>
  <si>
    <t>Asistencia Medica Prebasica Basica Y Media</t>
  </si>
  <si>
    <t>24.03.169</t>
  </si>
  <si>
    <t>Habilidades Para La Vida Y Escuelas Saludables</t>
  </si>
  <si>
    <t>Becas Acceso A Tics Estudiantes 7º Básico Con Excelencia</t>
  </si>
  <si>
    <t>Becas Acceso A Tics Estudiantes 7º Básico Escuelas Municipales</t>
  </si>
  <si>
    <t>24.02.001</t>
  </si>
  <si>
    <t>Servicios Locales de Educación</t>
  </si>
  <si>
    <t>Andacollo,Coquimbo</t>
  </si>
  <si>
    <t>24.03.170</t>
  </si>
  <si>
    <t>Convenios con Municipalidades y Otras Instituciones</t>
  </si>
  <si>
    <t>24.03.171</t>
  </si>
  <si>
    <t>Programa De Material De Enseñanza</t>
  </si>
  <si>
    <t>24.03.172</t>
  </si>
  <si>
    <t>Programa Conozca a su Hijo y Proyecto Mejoramiento Atención a la Infancia</t>
  </si>
  <si>
    <t>24.03.178</t>
  </si>
  <si>
    <t>Plan de Fomento de Lectura Primera Infancia</t>
  </si>
  <si>
    <t>31.02</t>
  </si>
  <si>
    <t>Iniciativas de Inversión Subt31</t>
  </si>
  <si>
    <t>24.01.255</t>
  </si>
  <si>
    <t>Subvencion De Escolaridad</t>
  </si>
  <si>
    <t>24.01.256</t>
  </si>
  <si>
    <t>Subvencion De Internado</t>
  </si>
  <si>
    <t>Subvencion De Ruralidad</t>
  </si>
  <si>
    <t>Subvención de Refuerzo Educativo, Art.39, D.F.L.(Ed) N°2, de 1998</t>
  </si>
  <si>
    <t>24.01.262</t>
  </si>
  <si>
    <t>Subvencion Inciso 1° y 2° Art 5° Transitorio DFL Ed N°2 de 1998</t>
  </si>
  <si>
    <t>24.01.263</t>
  </si>
  <si>
    <t>Subvencion Inciso 3° Art. 5° Transitorio DFL Ed N°2 De 1998</t>
  </si>
  <si>
    <t>24.01.265</t>
  </si>
  <si>
    <t>Subvención Educacional Proretención Ley N°19.873</t>
  </si>
  <si>
    <t>24.01.266</t>
  </si>
  <si>
    <t>Subvención Preferencial, Ley N°20.248</t>
  </si>
  <si>
    <t>24.01.268</t>
  </si>
  <si>
    <t>Subvención por Concentración, Art.16 de la Ley N°20.248</t>
  </si>
  <si>
    <t>24.01.269</t>
  </si>
  <si>
    <t>Aporte por Gratuidad</t>
  </si>
  <si>
    <t>Al Gobierno Central (24.02)</t>
  </si>
  <si>
    <t>24.03.053</t>
  </si>
  <si>
    <t>Asesoría y Apoyo a la Educación Escolar</t>
  </si>
  <si>
    <t>Perfeccionamiento para Profesionales de la Educación</t>
  </si>
  <si>
    <t>24.03.056</t>
  </si>
  <si>
    <t>Apoyo al deporte y la Recreación</t>
  </si>
  <si>
    <t>24.03.091</t>
  </si>
  <si>
    <t>Centro de Recursos de Aprendizaje (Bibliotecas CRA)</t>
  </si>
  <si>
    <t>24.03.133</t>
  </si>
  <si>
    <t>Perfeccionamiento de los Profesionales de la Educacion</t>
  </si>
  <si>
    <t>24.03.180</t>
  </si>
  <si>
    <t>Asignacion Desempeno Dificil</t>
  </si>
  <si>
    <t>24.03.181</t>
  </si>
  <si>
    <t>Bonificacion Compensatoria Art.3° Ley 19.200</t>
  </si>
  <si>
    <t>24.03.182</t>
  </si>
  <si>
    <t>Asignación desempeño difícil asistentes de la educación Art. 39 Ley 20779</t>
  </si>
  <si>
    <t>24.03.186</t>
  </si>
  <si>
    <t>Subvencion Adicional Especial Art 41 DFL Ed N°2 De 1998</t>
  </si>
  <si>
    <t>24.03.187</t>
  </si>
  <si>
    <t>Subvención De Desempeño De Excelencia, Art 40, DFL Ed. N°2 De 1998</t>
  </si>
  <si>
    <t>24.03.383</t>
  </si>
  <si>
    <t>Textos Escolares de Educación Basíca y Media</t>
  </si>
  <si>
    <t>24.03.385</t>
  </si>
  <si>
    <t>Programa de Educación Intercultural Bilingue</t>
  </si>
  <si>
    <t>24.03.386</t>
  </si>
  <si>
    <t>Informática Educativa en Escuelas y Liceos</t>
  </si>
  <si>
    <t>24.03.387</t>
  </si>
  <si>
    <t>Bonificacion De Profesores Encargados Ley 19.715 Art 13</t>
  </si>
  <si>
    <t>24.03.389</t>
  </si>
  <si>
    <t>Asignacion De Excelencia Pedagogica Ley N°19715</t>
  </si>
  <si>
    <t>24.03.393</t>
  </si>
  <si>
    <t>Asignacion Variable De Desempeño Individual Art 17 Ley 19.933</t>
  </si>
  <si>
    <t>24.03.394</t>
  </si>
  <si>
    <t>Asignaciones Por Desempeño Colectivo Art 18 Ley 19.933</t>
  </si>
  <si>
    <t>24.03.398</t>
  </si>
  <si>
    <t>Bonificación De Reconocimiento Profesional, Ley Nº 20.158</t>
  </si>
  <si>
    <t>24.03.515</t>
  </si>
  <si>
    <t>Evaluacion De Desempeño Docente</t>
  </si>
  <si>
    <t>24.03.517</t>
  </si>
  <si>
    <t>Fortalecimiento del Aprendizaje del Inglés</t>
  </si>
  <si>
    <t>24.03.519</t>
  </si>
  <si>
    <t>Bonificación por aplicación letra g, Art. 72</t>
  </si>
  <si>
    <t>24.03.531</t>
  </si>
  <si>
    <t>Modernización de la Supervisión Técnico Pedagógica</t>
  </si>
  <si>
    <t>24.03.604</t>
  </si>
  <si>
    <t>Fomento a la Calidad de la Formación Inicial de Docentes</t>
  </si>
  <si>
    <t>24.03.610</t>
  </si>
  <si>
    <t>Recursos de Apoyo al Deporte y la Recreación</t>
  </si>
  <si>
    <t>24.03.611</t>
  </si>
  <si>
    <t>Plan de Formación de Directores y Liderazgo Educativo.</t>
  </si>
  <si>
    <t>24.03.621</t>
  </si>
  <si>
    <t>Programa de Educación Técnico Profesional</t>
  </si>
  <si>
    <t>Subvención Desempeño de Excelencia, Asistentes de la Educación, Ley N°20.244</t>
  </si>
  <si>
    <t>24.03.720</t>
  </si>
  <si>
    <t>Aporte Fiscal Extraordinario</t>
  </si>
  <si>
    <t>Aporte Complementario</t>
  </si>
  <si>
    <t>Asignacion por Tramo de Desarrollo Profesional, artículos 49 y 63 del D.F.L. (Ed.) N°1, de 1996</t>
  </si>
  <si>
    <t>Asignación por Docencia en Establecimientos de Alta Concentración de Alumnos Prioritarios</t>
  </si>
  <si>
    <t>24.03.725</t>
  </si>
  <si>
    <t>Bona al personal asistente de la educación.</t>
  </si>
  <si>
    <t>24.03.901</t>
  </si>
  <si>
    <t>24.03.902</t>
  </si>
  <si>
    <t>Normalización  de Estudios  y Reinserción  Escolar</t>
  </si>
  <si>
    <t>24.03.903</t>
  </si>
  <si>
    <t>Transversalidad Educativa, Convivencia escolar y Prevención del Consumo de Drogas.</t>
  </si>
  <si>
    <t>24.03.904</t>
  </si>
  <si>
    <t>Apoyo a la Educación Rural</t>
  </si>
  <si>
    <t>33.01.264</t>
  </si>
  <si>
    <t>Subvención Anual de Apoyo al Mantenimiento, Art.37, DFL Ed. N°2, de 1998</t>
  </si>
  <si>
    <t>CLA - CTRO. DIAG. PARA LACTANTES STA. MARÍA DE LA INFANCIA  1040069</t>
  </si>
  <si>
    <t>DAM - CHOAPA 1040157</t>
  </si>
  <si>
    <t>CHOAPA</t>
  </si>
  <si>
    <t>DAM – LA SERENA (GAMI)  100298</t>
  </si>
  <si>
    <t>La Higuera,La Serena</t>
  </si>
  <si>
    <t>DAM – VICUÑA (GAMI)  1040295</t>
  </si>
  <si>
    <t>FAE PRO LA SERENA 1040298 -1040299</t>
  </si>
  <si>
    <t>FAE PRO – COQUIMBO 1040300 - 1040301</t>
  </si>
  <si>
    <t>FAE PRO – OVALLE  1040302 - 1040303</t>
  </si>
  <si>
    <t>PAD ALELI COANIL 1040309</t>
  </si>
  <si>
    <t>PDC - OSCAR ROMERO (24 HRS)  1040222</t>
  </si>
  <si>
    <t>PDE 24 HORAS CRESERES 1040312</t>
  </si>
  <si>
    <t>PEE CIUDAD DEL NINO  10401314</t>
  </si>
  <si>
    <t>PIB - OPCIONES MONTE PATRIA 1040257</t>
  </si>
  <si>
    <t>PIE - CHOAPA PAICABI (CENTRO KUPAL) 1040294</t>
  </si>
  <si>
    <t>PIE 24 HORAS COQUIMBO 1040311</t>
  </si>
  <si>
    <t>PPF - AYELEN  1040304</t>
  </si>
  <si>
    <t>PPF LAS COMPAÑIAS GAMI 1040323</t>
  </si>
  <si>
    <t>PPF MAHUIDA CORP G MISTRAL 1040322</t>
  </si>
  <si>
    <t>PPF – CIUDAD DEL NIÑO ILLAPEL  1040293</t>
  </si>
  <si>
    <t>PPF – SUYAI  1040310</t>
  </si>
  <si>
    <t>PRJ CENTRO ANA FRANK 1040313</t>
  </si>
  <si>
    <t>RDS – PRD – PRE OSCAR PEREIRA TAPIA  1040319-1040320-1040321</t>
  </si>
  <si>
    <t>REM PER LUIS GALVEZ OLIVARES 1040317-1040318</t>
  </si>
  <si>
    <t>RPM - RESIDENCIA INFANTO ADOLESCENTE HATARY 1040183</t>
  </si>
  <si>
    <t>RSP -  RIMANAKUY 1040181</t>
  </si>
  <si>
    <t>ACL- PIL COQUIMBO Y ALA-PIL COQUIMBO 1040268  / 1040269</t>
  </si>
  <si>
    <t>DAM COQUIMBO CORPORACION OPCION   1040270</t>
  </si>
  <si>
    <t>PER LAURA VICUÑA   1040267  LOS VILOS</t>
  </si>
  <si>
    <t>PPF I. Municipalidad de Coquimbo   1040263</t>
  </si>
  <si>
    <t>PPF OVALLE 1040258 OPCION</t>
  </si>
  <si>
    <t>PPF San Juan Coquimbo 1040265</t>
  </si>
  <si>
    <t>PRM  CEPIJ PUNITAQUI    1040259</t>
  </si>
  <si>
    <t>PRM CENTRO  RELMU   1040262</t>
  </si>
  <si>
    <t>PRM CENTRO RUKAN  1040261</t>
  </si>
  <si>
    <t>REM LAURA VICUÑA  1040266 LOS VILOS</t>
  </si>
  <si>
    <t>RPP RENUEVO LA SERENA   1040256</t>
  </si>
  <si>
    <t>24.01</t>
  </si>
  <si>
    <t>DAM – OVALLE (GAMI)  1040296</t>
  </si>
  <si>
    <t>24.01.001</t>
  </si>
  <si>
    <t>OPD  LOS VILOS  1040241</t>
  </si>
  <si>
    <t>Los Vilos</t>
  </si>
  <si>
    <t>OPD  MONTE PATRIA    1040227</t>
  </si>
  <si>
    <t>OPD  SALAMANCA   1040240</t>
  </si>
  <si>
    <t>OPD -  VICUNA  - 1040175</t>
  </si>
  <si>
    <t>OPD - ILLAPEL 1040178</t>
  </si>
  <si>
    <t>OPD - OVALLE- 1040174</t>
  </si>
  <si>
    <t>OPD ANDACOLLO  1040173</t>
  </si>
  <si>
    <t>OPD CANELA   1040239</t>
  </si>
  <si>
    <t>OPD COMBARBALA  1040224</t>
  </si>
  <si>
    <t>OPD COMPAÑIA LA SERENA  1040254</t>
  </si>
  <si>
    <t>OPD COQUIMBO 1040176</t>
  </si>
  <si>
    <t>OPD LA HIGUERA 1040279</t>
  </si>
  <si>
    <t>OPD LA SERENA 1040177</t>
  </si>
  <si>
    <t>OPD PAIHUANO 1040284</t>
  </si>
  <si>
    <t>OPD PUNITAQUI  1040223</t>
  </si>
  <si>
    <t>PAS CENTRO KUYEN  COQUIMBO 1040251</t>
  </si>
  <si>
    <t>PER RIMANAKUY  1040182</t>
  </si>
  <si>
    <t>PIB PROGRAMA INTERVENCION BREVE 1040193</t>
  </si>
  <si>
    <t>PIE  CENTRO AMULEN 1040272</t>
  </si>
  <si>
    <t>PIE COQUIMBO OPCION 140278</t>
  </si>
  <si>
    <t>PIE ELENA CAFFARENA SERPAJ 1040285</t>
  </si>
  <si>
    <t>PIE RIGOBERTA MENCHU 1040276</t>
  </si>
  <si>
    <t>PPF  24 horas Tierras Blancas  1040264</t>
  </si>
  <si>
    <t>PPF  ERNESTO CARDENAL 1040274</t>
  </si>
  <si>
    <t>PPF COMBARBALA 1040275</t>
  </si>
  <si>
    <t>PPF RAFAEL MAROTO 1040277</t>
  </si>
  <si>
    <t>PRI  LA SERENA  1040199</t>
  </si>
  <si>
    <t>PRM CENIM OVALLE   1040255</t>
  </si>
  <si>
    <t>PRM CIUDAD DEL NIÑO  ILLAPEL 1040252</t>
  </si>
  <si>
    <t>REM PER OVALLE FUND NINO Y PATRIA 1040290 1040291</t>
  </si>
  <si>
    <t>RPM HOGAR DE LA DIVINA PROVIDENCIA  1040161</t>
  </si>
  <si>
    <t>RPM HOGAR SAN JOSÉ  1040162</t>
  </si>
  <si>
    <t>ASR -  PRE  JOSE  MARTI  SERPAJ CHILE 1040271</t>
  </si>
  <si>
    <t>ASR EDUCANDO PARA LA PAZ 1040158</t>
  </si>
  <si>
    <t>MCA MEDIDAS CAUTELARES CHOAPA 1040167</t>
  </si>
  <si>
    <t>MCA MEDIDAS CAUTELARES LIMARÍ 1040166</t>
  </si>
  <si>
    <t>MCA- MEDIDAS CAUTELARES ELQUI 1040165</t>
  </si>
  <si>
    <t>PLA   LIMARÍ  1040170</t>
  </si>
  <si>
    <t>PLA  CHOAPA  1040168</t>
  </si>
  <si>
    <t>PLA  ELQUI   1040169</t>
  </si>
  <si>
    <t>PLE LIMARI CHOAPA 1040292</t>
  </si>
  <si>
    <t>PLE LUIS CARDENAS 1040220</t>
  </si>
  <si>
    <t>PSA  LIMARI  1040214</t>
  </si>
  <si>
    <t>PSA - ELQUI  1040213</t>
  </si>
  <si>
    <t>PSA GABRIELA MISTRAL CHOAPA 1040212</t>
  </si>
  <si>
    <t>SBC MEDIACIÓN Y SERVICIOS COMUNITARIOS  LA SERENA 1040215</t>
  </si>
  <si>
    <t>Programa de Licitaciones Sistema Nacional de Mediación</t>
  </si>
  <si>
    <t>Prestaciones de Seguridad Social</t>
  </si>
  <si>
    <t>24.03.208</t>
  </si>
  <si>
    <t>Corporaciones de Asistencia Judicial</t>
  </si>
  <si>
    <t>24.01.005</t>
  </si>
  <si>
    <t>(24.01.630), Programa 4 a 7  COMUNA  DE LA SERENA CORP GGV</t>
  </si>
  <si>
    <t>Andacollo,Ovalle,Punitaqui,Combarbala,Coquimbo,Illapel,La Serena,Monte Patria</t>
  </si>
  <si>
    <t>(24.01.630), Programa 4 a 7  COMUNA DE ANDACOLLO</t>
  </si>
  <si>
    <t>(24.01.630), Programa 4 a 7  COMUNA DE MONTE PATRIA</t>
  </si>
  <si>
    <t>(24.01.630), Programa 4 a 7 COMUNA DE COMBARBALA</t>
  </si>
  <si>
    <t>(24.01.630), Programa 4 a 7 COMUNA DE COQUIMBO</t>
  </si>
  <si>
    <t>(24.01.630), Programa 4 a 7 COMUNA DE PUNITAQUI</t>
  </si>
  <si>
    <t>(24.01.630), Programa 4 a 7 COMUNA OVALLE</t>
  </si>
  <si>
    <t>(24.03.325), Programa 02, MJH – M. y T.  COMUNA DE PUNITAQUI</t>
  </si>
  <si>
    <t>Andacollo,Ovalle,Paihuano,Salamanca,Canela,Combarbala,Coquimbo,Illapel,La Higuera,La Serena,Los Vilos,Monte Patria</t>
  </si>
  <si>
    <t>(24.03.325), Programa 02, MJH – M. y T. COMUNA DE ANDACOLLO</t>
  </si>
  <si>
    <t>(24.03.325), Programa 02, MJH – M. y T. COMUNA DE CANELA</t>
  </si>
  <si>
    <t>(24.03.325), Programa 02, MJH – M. y T. COMUNA DE COMBARBALA</t>
  </si>
  <si>
    <t>(24.03.325), Programa 02, MJH – M. y T. COMUNA DE COQUIMBO</t>
  </si>
  <si>
    <t>(24.03.325), Programa 02, MJH – M. y T. COMUNA DE ILLAPEL</t>
  </si>
  <si>
    <t>(24.03.325), Programa 02, MJH – M. y T. COMUNA DE LA HIGUERA</t>
  </si>
  <si>
    <t>(24.03.325), Programa 02, MJH – M. y T. COMUNA DE LA SERENA</t>
  </si>
  <si>
    <t>(24.03.325), Programa 02, MJH – M. y T. COMUNA DE LOS VILOS</t>
  </si>
  <si>
    <t>(24.03.325), Programa 02, MJH – M. y T. COMUNA DE MONTE PATRIA</t>
  </si>
  <si>
    <t>(24.03.325), Programa 02, MJH – M. y T. COMUNA DE OVALLE</t>
  </si>
  <si>
    <t>(24.03.325), Programa 02, MJH – M. y T. COMUNA DE SALAMANCA</t>
  </si>
  <si>
    <t>(24.01.007) Atención, Protección y Reparación, ,VCM COMUNA DE LA SERENA</t>
  </si>
  <si>
    <t>Ovalle,Coquimbo,Illapel,La Serena</t>
  </si>
  <si>
    <t>(24.01.007) Atención, Protección y Reparación, CENTRO DE HOMBRES DE LA SERENA</t>
  </si>
  <si>
    <t>(24.01.007) Atención, Protección y Reparación, VCM, CASA ACOGIDA COMIUNA DE OVALLE</t>
  </si>
  <si>
    <t>(24.01.007) Atención, Protección y Reparación, VCM, COMUNA DE COQUIMBO</t>
  </si>
  <si>
    <t>(24.01.007) Atención, Protección y Reparación, VCM, COMUNA DE ILLAPEL</t>
  </si>
  <si>
    <t>(24.01.007) Atención, Protección y Reparación, VCM, COMUNA DE OVALLE</t>
  </si>
  <si>
    <t>(24.01.007) Atención, Protección y Reparación, VCM, FUNDACION MI CASA DE LA SERENA</t>
  </si>
  <si>
    <t>(24.01.008), Prevención VCM, COMUNA DE COQUIMBO</t>
  </si>
  <si>
    <t>Coquimbo,Illapel,La Serena</t>
  </si>
  <si>
    <t>(24.01.008), Prevención VCM, COMUNA DE ILLAPEL</t>
  </si>
  <si>
    <t>(24.01.008), Prevención VCM, Programa 02 MUNICIPALIDAD DE LA SERENA</t>
  </si>
  <si>
    <t>(24.01.003) Buen Vivir de la Sexualidad y Reproduccion  COMUNA DE OVALLE</t>
  </si>
  <si>
    <t>Combarbala,La Serena</t>
  </si>
  <si>
    <t>(24.01.003) Buen Vivir de la Sexualidad y Reproduccion COMUNA DE LA SERENA</t>
  </si>
  <si>
    <t>(24.01.004) Mujer, Ciudadanía y Participación  COMUNA DE ANDACOLLO</t>
  </si>
  <si>
    <t>Andacollo,Ovalle,Illapel</t>
  </si>
  <si>
    <t>(24.01.004) Mujer, Ciudadanía y Participación  COMUNA DE LOS VILOS</t>
  </si>
  <si>
    <t>(24.01.004) Mujer, Ciudadanía y Participación  COMUNA DE OVALLE</t>
  </si>
  <si>
    <t>CONSERVACION AERODROMO EL TUQUI DE OVALLE. IV REGIÓN DE COQUIMBO</t>
  </si>
  <si>
    <t>CONSERVACION RUTINARIA AREA DE MOVIMIENTO AERÓDROMO LA FLORIDA REGIÓN DE COQUIMBO</t>
  </si>
  <si>
    <t>CONSERVACION INFRAESTRUCTURA DE APOYO COQUIMBO</t>
  </si>
  <si>
    <t>CONSTRUCCIÓN CALETA PESQUERA TOTORALILLO NORTE, LA HIGUERA</t>
  </si>
  <si>
    <t>MEJORAMIENTO CALETA GUAYACAN, COQUIMBO</t>
  </si>
  <si>
    <t>CONSTRUCCIÓN OBRAS ANEXAS MUELLE PESQUERO TONGOY, REGIÓN COQUIMBO</t>
  </si>
  <si>
    <t>MEJORAMIENTO BORDE COSTERO SOCOS -TONGOY, COQUIMBO</t>
  </si>
  <si>
    <t>Diseño</t>
  </si>
  <si>
    <t>CONSTRUCCION INFRAESTRUCTURA PESQUERA CALETA CASCABELES COMUNA DE LOS VILOS</t>
  </si>
  <si>
    <t>CONSTRUCCIÓN OBRAS PORTUARIAS CALETA CHUNGUNGO</t>
  </si>
  <si>
    <t>CONSTRUCCION INFRAESTRUCTURA PESQUERA ARTESANAL CALETA  APOLILLADO</t>
  </si>
  <si>
    <t>CONSTRUCCION INFRAESTRUCTURA PESQUERA ARTESANAL CALETA TALQUILLA</t>
  </si>
  <si>
    <t>CONSERVACION OBRAS PORTUARIAS MENORES Y BORDES COSTEROS IV REGION</t>
  </si>
  <si>
    <t>CONSTRUCCIÓN EMBALSE VALLE HERMOSO EN RIO PAMA, COMUNA DE COMBARBALÁ</t>
  </si>
  <si>
    <t>CONSTRUCCION EMBALSE LA TRANCA EN RÍO COGOTÍ</t>
  </si>
  <si>
    <t>CONSTRUCCIÓN EMBALSE MURALLAS VIEJAS RÍO COMBARBALÁ</t>
  </si>
  <si>
    <t>CONSERVACIÓN MANEJO Y CONTROL EMBALSE EL BATO RÍO ILLAPEL</t>
  </si>
  <si>
    <t>HABILITACIÓN MEDIDAS AMBIENTALES EMBALSE EL BATO, ILLAPEL</t>
  </si>
  <si>
    <t>CONSERVACIÓN OBRAS DE REGADIO SEQUÍA IV REGIÓN</t>
  </si>
  <si>
    <t>DIAGNOSTICO PLAN DE MANEJO DE CAUCE CUENCA RÍO CHOAPA PROVINCIA DE CHOAPA</t>
  </si>
  <si>
    <t>Estudios Básicos (31.01)</t>
  </si>
  <si>
    <t>DIAGNOSTICO ESTUDIO DE VULNERABILIDAD PLAN MANEJO CUENCA RIO ELQUI PROVINCIA DE ELQUI</t>
  </si>
  <si>
    <t>CONSERVACION RED PRIMARIA AGUAS LLUVIAS REG. DE COQUIMBO (2018-2022)</t>
  </si>
  <si>
    <t>CONSERVACION DE RIBERAS IV REGIÓN (2018-2022)</t>
  </si>
  <si>
    <t>CONSERVACION OBRAS DE RIEGO FISCAL REGIÓN DE COQUIMBO (2018 - 2022)</t>
  </si>
  <si>
    <t>HABILITACIÓN COSTANERA RÍO LIMARI (OVALLE)</t>
  </si>
  <si>
    <t>MEJORAMIENTO CAMINO 64D305 ALTOVALSOL - LAS ROJAS - PELICANA</t>
  </si>
  <si>
    <t>MEJORAMIENTO RUTA D-805, ILLAPEL - CAREN, SECTOR CÁRCAMO - HUINTIL</t>
  </si>
  <si>
    <t>REPOSICIÓN PUENTE ALTOVALSOL EN RUTA D-315, IV REGIÓN</t>
  </si>
  <si>
    <t>MEJORAMIENTO CAMINO 64D825 SECTOR: SALAMANCA - QUELÉN BAJO</t>
  </si>
  <si>
    <t>MEJORAMIENTO ACCESO PUERTO DE COQUIMBO DESDE RUTA 5 NORTE</t>
  </si>
  <si>
    <t>REPOSICIÓN PAVIMENTO RUTA D-81. ILLAPEL - SALAMANCA, IV REGIÓN</t>
  </si>
  <si>
    <t>Salamanca,Illapel</t>
  </si>
  <si>
    <t>MEJORAMIENTO RUTA D-605 SECTOR: SORUCO - COMBARBALÁ</t>
  </si>
  <si>
    <t>REPOSICIÓN LABORATORIO DE VIALIDAD REGIÓN DE COQUIMBO</t>
  </si>
  <si>
    <t>CONSTRUCCIÓN ENLACE JUAN ANTONIO RÍOS EN RUTA 5, COQUIMBO</t>
  </si>
  <si>
    <t>CONSTRUCCION ACCESO PONIENTE A VICUÑA, PROVINCIA ELQUI</t>
  </si>
  <si>
    <t>MEJORAMIENTO RUTA 41CH SECTOR: JUNTAS DEL TORO - PUENTE EL CAMARÓN, VICUÑA</t>
  </si>
  <si>
    <t>CONSERVACIÓN GLOBAL MIXTO CAMINOS RED VIAL REGIÓN COQUIMBO 2012-2016</t>
  </si>
  <si>
    <t>MEJORAMIENTO RUTA 41 CH SECTOR: PUENTE EL CAMARÓN - LA LAGUNA, COMUNA DE VICUÑA</t>
  </si>
  <si>
    <t>CONSERVACIÓN GLOBAL MIXTA REGIÓN DE COQUIMBO AÑO 2013</t>
  </si>
  <si>
    <t>MEJORAMIENTO CBI RUTA D-697, SECTOR LA LIGUA - LA ISLA, LIMARI</t>
  </si>
  <si>
    <t>MEJORAMIENTO CBI RUTA D-37 E, SECTOR LIMAHUIDA - SOCAVÓN</t>
  </si>
  <si>
    <t>REPOSICIÓN RUTA 41 - CH SECTOR: LA SERENA - VICUÑA</t>
  </si>
  <si>
    <t>CONSERVACIÓN GLOBAL MIXTA - RED VIAL - REGIÓN DE COQUIMBO, 2013-2018</t>
  </si>
  <si>
    <t>MEJORAMIENTO RUTA D-605, SECTOR MANQUEHUA-SORUCO</t>
  </si>
  <si>
    <t>Punitaqui,Combarbala</t>
  </si>
  <si>
    <t>MEJORAMIENTO CBI RUTA D-595, SECTOR: EL PUERTO - SERÓN</t>
  </si>
  <si>
    <t>CONSERVACION GLOBAL MIXTA CAMINOS RED VIAL IV REGION 2015-2019</t>
  </si>
  <si>
    <t>CONSERVACION RED VIAL COQUIMBO (2015-2016-2017)</t>
  </si>
  <si>
    <t>MEJORAMIENTO RUTA D-81 SECTOR: ILLAPEL - SALAMANCA, ETAPA II</t>
  </si>
  <si>
    <t>CONSERVACIÓN CAMINOS BÁSICOS REGIÓN DE COQUIMBO 2014-2015</t>
  </si>
  <si>
    <t>MEJORAMIENTO CBI RUTA D-110, SECTOR CRUCE RUTA 5 - LOS CHOROS</t>
  </si>
  <si>
    <t>MEJORAMIENTO CBI RUTA D-110,S:LOS CHOROS-PUNTA DE CHOROS, LA HIGUERA</t>
  </si>
  <si>
    <t>CONSERVACION CAMINOS BASICOS REGION DE COQUIMBO 2016-2018</t>
  </si>
  <si>
    <t>MEJORAMIENTO RUTA 597, SECTOR: CARÉN-TULAHUÉN, PROV.LIMARÍ, IV REG.</t>
  </si>
  <si>
    <t>CONSTRUCCION  TUNEL INTERNACIONAL PASO DE AGUA NEGRA</t>
  </si>
  <si>
    <t>REPOSICION PAVIMENTO RUTA D-55, SECTOR: EMBALSE LA PALOMA - OVALLE</t>
  </si>
  <si>
    <t>CONSERVACION GLOBAL MIXTA CAMINOS RED VIAL IV REGIÓN 2017-2021</t>
  </si>
  <si>
    <t>CONSERVACION CAMINOS GLOSA 06 DIVERSAS PROVINCIAS, REGION COQUIMBO</t>
  </si>
  <si>
    <t>Vicuña,Coquimbo,La Serena</t>
  </si>
  <si>
    <t>CONSERVACION SISTEMA DE SEÑALIZACION INFORMATIVA REG COQUIMBO 2017</t>
  </si>
  <si>
    <t>MEJORAMIENTO RUTA D-605, SECTOR PUNITAQUI - MANQUEHUA</t>
  </si>
  <si>
    <t>AMPLIACION RUTA 41-CH SECTOR: BIF. LAS ROJAS - BIF. A MARQUESA</t>
  </si>
  <si>
    <t>AMPLIACION TERCERAS PISTAS D-51 ACCESO ANDACOLLO S: CUESTA SAN ANTONIO</t>
  </si>
  <si>
    <t>CONSERVACION RED VIAL ADMINISTRACIÓN DIRECTA IV REGIÓN AÑO 2018</t>
  </si>
  <si>
    <t>CONSERVACION RED VIAL REGION DE COQUIMBO (2018 - 2020)</t>
  </si>
  <si>
    <t>CONSERVACION GLOBAL MIXTA CAMINOS RED VIAL IV REGIÓN (2018-2022)</t>
  </si>
  <si>
    <t>CONSERVACION CAMINOS BÁSICOS REGIÓN DE COQUIMBO 2018-2020</t>
  </si>
  <si>
    <t>MEJORAMIENTO CBI RUTA D-37 E, SECTOR TUNEL LAS PALMAS - TILAMA, PROV. CHOAPA</t>
  </si>
  <si>
    <t>REPOSICION PUENTE MARQUESA EN RUTA D-215</t>
  </si>
  <si>
    <t>Transferencias Corrientes, al Sector Privado</t>
  </si>
  <si>
    <t>ANÁLISIS PARA EL DESARROLLO DE UN PLAN DE GESTIÓN INTEGRADA DEL RECURSO HÍDRICO EN LA CUENCA DEL CHOAPA</t>
  </si>
  <si>
    <t>AMPLIACION, REHABILITACION Y MEJORAMIENTO DE LA RUTA 5 SECTOR LOS VILOS-LA SERENA (INSPECCION FISCAL)</t>
  </si>
  <si>
    <t>CONCESION RUTA 5 TRAMO LOS VILOS - LA SERENA  (SUBSIDIO)</t>
  </si>
  <si>
    <t>CONCESION TERMINAL DE PASAJEROS AEROPUERTO LA FLORIDA - LA SERENA (INSPECCION FISCAL) -</t>
  </si>
  <si>
    <t>RUTA 5 TRAMO LOS VILOS - LA SERENA (EXPROPIACIONES)</t>
  </si>
  <si>
    <t>AMPLIACIÓN RUTA 43, LA SERENA - OVALLE (INSPECCIÓN FISCAL)</t>
  </si>
  <si>
    <t>ELQUI,LIMARI</t>
  </si>
  <si>
    <t>RUTA D-43 LA SERENA - OVALLE (EXPROPIACIONES)</t>
  </si>
  <si>
    <t>CONCESIÓN AERÓDROMO LA FLORIDA DE LA SERENA, IV REGIÓN DE COQUIMBO (COMPENSACIONES)</t>
  </si>
  <si>
    <t>RUTA D-43 LA SERENA-OVALLE (COMPENSACIONES)</t>
  </si>
  <si>
    <t>RUTA 5 TRAMO LOS VILOS - LA SERENA, RELICITACIÓN (PUBLICACIONES)</t>
  </si>
  <si>
    <t>CONCESIÓN RUTA 43 REGIÓN DE COQUIMBO (SUBSIDIO)</t>
  </si>
  <si>
    <t>-- CONCESIÓN EMBALSE MURALLAS VIEJAS (INSPECCIÓN FISCAL)</t>
  </si>
  <si>
    <t>-- CONCESIÓN EMBALSE LA TRANCA (INSPECCIÓN FISCAL)</t>
  </si>
  <si>
    <t>CONSERVACION OBRAS POR SEQUÍA 2012- 2013 REGIÓN DE COQUIMBO</t>
  </si>
  <si>
    <t>MEJORAMIENTO Y AMPLIACIÓN SISTEMA DE APR CAÑAS UNO Y SUR, ILLAPEL</t>
  </si>
  <si>
    <t>CONSTRUCCION SISTEMA APR HIGUERITAS UNIDAS OVALLE</t>
  </si>
  <si>
    <t>CONSTRUCCION SISTEMA APR LOS MAQUIS LOS VILOS</t>
  </si>
  <si>
    <t>CONSTRUCCION SISTEMA APR BELLAVISTA CARÉN, COMUNA DE MONTE PATRIA</t>
  </si>
  <si>
    <t>AMPLIACION SISTEMA APR PALOMA-TAMELCURA, COMUNA OVALLE</t>
  </si>
  <si>
    <t>CONSTRUCCION SISTEMA APR PANGALILLO LOS VILOS</t>
  </si>
  <si>
    <t>MEJORAMIENTO SISTEMA APR EL ISLON LA SERENA</t>
  </si>
  <si>
    <t>MEJORAMIENTO SISTEMA APR JUNTAS-DOS RIOS, COMUNA DE MONTE PATRIA</t>
  </si>
  <si>
    <t>MEJORAMIENTO SISTEMA APR QUEBRADA DE PAIHUANO PAIHUANO</t>
  </si>
  <si>
    <t>MEJORAMIENTO SAPR GABRIELA MISTRAL-EL ROSARIO, COMUNA DE LA SERENA</t>
  </si>
  <si>
    <t>MEJORAMIENTO SISTEMA AGUA POTABLE RURAL LA CALERA VICUÑA</t>
  </si>
  <si>
    <t>AMPLIACION SISTEMA APR SONORA LOS ACACIOS OVALLE</t>
  </si>
  <si>
    <t>MEJORAMIENTO SISTEMA APR PEDREGAL, COMUNA MONTE PATRIA</t>
  </si>
  <si>
    <t>AMPLIACION SAPR VILLASECA, CANELILLA ALTO EL ESPINAL, OVALLE</t>
  </si>
  <si>
    <t>MEJORAMIENTO SISTEMA APR CUNLAGUA,ARBOLEDA GRANDE,EL TEBAL SALAMANCA</t>
  </si>
  <si>
    <t>MEJORAMIENTO SISTEMA APR CERRILLOS DE TAMAYA, COMUNA DE OVALLE</t>
  </si>
  <si>
    <t>Almendras de Limari en Feria Anuga 2017</t>
  </si>
  <si>
    <t>Festival Internacional de Diseño FID</t>
  </si>
  <si>
    <t>Mejorando el negocio de las nueces de Agronuez Choapa</t>
  </si>
  <si>
    <t>Mio Capriccio Gourmet: EEUU, Mex, Esp - Cont</t>
  </si>
  <si>
    <t>Misión Comercial al mercado de México de Productores de bebidas Premium</t>
  </si>
  <si>
    <t>Mision Comercial Emiratos Arabes</t>
  </si>
  <si>
    <t>Mision Comercial para Exportacion directa uva de mesa Canada</t>
  </si>
  <si>
    <t>Molmarc Exporta</t>
  </si>
  <si>
    <t>Orfebrería Diaguita Chilena en Espana</t>
  </si>
  <si>
    <t>Penetracion de Mercado Bolivia GEDETEC</t>
  </si>
  <si>
    <t>Promoción Internacional del Pisco mediante Mundial Espirituosos</t>
  </si>
  <si>
    <t>Promocionar y dar a conocer mis obras de arte</t>
  </si>
  <si>
    <t>Prospeccion Comercial Mio Capriccio Colombia y Uruguay</t>
  </si>
  <si>
    <t>RCR Guitars, Arte y musica de Chile a Alemania</t>
  </si>
  <si>
    <t>Seminario de Mineralogía Aplicada Peru y Argentina</t>
  </si>
  <si>
    <t>VII Seminario y Rueda Internacional de negocios de productos agrícolas 2018</t>
  </si>
  <si>
    <t>Visita a Feria Gulfood y fidelizacion de clientes Choapa Walnuts Ltda</t>
  </si>
  <si>
    <t>Visita a Feria Prodexpo y fidelizacion de clientes Choapa Walnuts Ltda</t>
  </si>
  <si>
    <t>23.01.009.001</t>
  </si>
  <si>
    <t>VENTA LIBRE ELECCIÓN</t>
  </si>
  <si>
    <t>Prestaciones Previsionales (23.01)</t>
  </si>
  <si>
    <t>Prestaciones Previsionales</t>
  </si>
  <si>
    <t>23.01.009.14</t>
  </si>
  <si>
    <t>Déficit CCAF - SUBSIDIO POR INCAPACIDAD LABORAL</t>
  </si>
  <si>
    <t>32.05</t>
  </si>
  <si>
    <t>Prestamos Medicos Fonasa</t>
  </si>
  <si>
    <t>Médicos (32.05)</t>
  </si>
  <si>
    <t>Aquisición de Activos No Financieros</t>
  </si>
  <si>
    <t>NORMALIZACION                  HOSPITAL OVALLE</t>
  </si>
  <si>
    <t>NORMALIZACION HOSPITAL DE LA SERENA (CDT)</t>
  </si>
  <si>
    <t>ADQUISICIÓN DE ACTIVOS NO FINANCIEROS (29)</t>
  </si>
  <si>
    <t>29.03.298</t>
  </si>
  <si>
    <t>REPOSICION CESFAM EMILIO SCHAFFHAUSER, LA SERENA</t>
  </si>
  <si>
    <t>CONSERVACION POST-TERREMOTO HOSPITAL DE COQUIMBO</t>
  </si>
  <si>
    <t>CONSERVACION INFRAESTRUCTURA CIERRE DE BRECHAS HOSPITAL LA SERENA</t>
  </si>
  <si>
    <t>CONSTRUCCION SAR MARCOS MACUADA, OVALLE.</t>
  </si>
  <si>
    <t>CONSTRUCCION SAR MONTE PATRIA, COMUNA DE MONTE PATRIA</t>
  </si>
  <si>
    <t>CONSTRUCCION SAR CARDENAL  RAÚL SILVA HENRÍQUEZ, LAS CÍAS, LA SERENA</t>
  </si>
  <si>
    <t>HABILITACION UNIDAD DE MEDICINA HIPERBARICA, HOSPITAL DE COQUIMBO</t>
  </si>
  <si>
    <t>23.01.011</t>
  </si>
  <si>
    <t>Subsidio de Enfermedad y Medicina Curativa</t>
  </si>
  <si>
    <t>23.01.012</t>
  </si>
  <si>
    <t>Subsidios por Accidentes del Trabajo</t>
  </si>
  <si>
    <t>23.01.013</t>
  </si>
  <si>
    <t>Subsidio de Reposo Maternal, Art. 196, Código del Trabajo</t>
  </si>
  <si>
    <t>23.02.005</t>
  </si>
  <si>
    <t>Subsidio de Reposo Maternal y Cuidados del Niño</t>
  </si>
  <si>
    <t>Prestaciones de Asistencia Social (23.02)</t>
  </si>
  <si>
    <t>Programa Nacional de Alimentación Complementaria</t>
  </si>
  <si>
    <t>Programa Ampliado de Inmunizaciones</t>
  </si>
  <si>
    <t>Programa de Alimentación Complementaria para el Adulto Mayor</t>
  </si>
  <si>
    <t>24.03.299</t>
  </si>
  <si>
    <t>Promoción de la Salud, Atención Primaria Ley N° 19.378</t>
  </si>
  <si>
    <t>24.01.011</t>
  </si>
  <si>
    <t>Programa de Apoyo al Recién Nacido</t>
  </si>
  <si>
    <t>24.03.396</t>
  </si>
  <si>
    <t>Programa Campaña de Invierno</t>
  </si>
  <si>
    <t>23.01.001</t>
  </si>
  <si>
    <t>Jubilaciones, Pensiones y Montepios  Comuna Andacollo</t>
  </si>
  <si>
    <t>Prestaciones (Previsionales ,Asistencia Social)</t>
  </si>
  <si>
    <t>Jubilaciones, Pensiones y Montepios  Comuna Canela</t>
  </si>
  <si>
    <t>Jubilaciones, Pensiones y Montepios  Comuna Combarbala</t>
  </si>
  <si>
    <t>Jubilaciones, Pensiones y Montepios  Comuna Coquimbo</t>
  </si>
  <si>
    <t>Jubilaciones, Pensiones y Montepios  Comuna Illapel</t>
  </si>
  <si>
    <t>Jubilaciones, Pensiones y Montepios  Comuna La Higuera</t>
  </si>
  <si>
    <t>Jubilaciones, Pensiones y Montepios  Comuna La Serena</t>
  </si>
  <si>
    <t>Jubilaciones, Pensiones y Montepios  Comuna Los Vilos</t>
  </si>
  <si>
    <t>Jubilaciones, Pensiones y Montepios  Comuna Monte Patria</t>
  </si>
  <si>
    <t>Jubilaciones, Pensiones y Montepios  Comuna Ovalle</t>
  </si>
  <si>
    <t>Jubilaciones, Pensiones y Montepios  Comuna Paihuano</t>
  </si>
  <si>
    <t>Jubilaciones, Pensiones y Montepios  Comuna Punitaqui</t>
  </si>
  <si>
    <t>Jubilaciones, Pensiones y Montepios  Comuna Rio Hurtado</t>
  </si>
  <si>
    <t>Jubilaciones, Pensiones y Montepios  Comuna Salamanca</t>
  </si>
  <si>
    <t>Jubilaciones, Pensiones y Montepios  Comuna Vicuna</t>
  </si>
  <si>
    <t>23.01.016</t>
  </si>
  <si>
    <t>Bonificacion por Hijo para las Mujeres  Comuna Andacollo</t>
  </si>
  <si>
    <t>Bonificacion por Hijo para las Mujeres  Comuna Canela</t>
  </si>
  <si>
    <t>Bonificacion por Hijo para las Mujeres  Comuna Combarbala</t>
  </si>
  <si>
    <t>Bonificacion por Hijo para las Mujeres  Comuna Coquimbo</t>
  </si>
  <si>
    <t>Bonificacion por Hijo para las Mujeres  Comuna Illapel</t>
  </si>
  <si>
    <t>Bonificacion por Hijo para las Mujeres  Comuna La Higuera</t>
  </si>
  <si>
    <t>Bonificacion por Hijo para las Mujeres  Comuna La Serena</t>
  </si>
  <si>
    <t>Bonificacion por Hijo para las Mujeres  Comuna Los Vilos</t>
  </si>
  <si>
    <t>Bonificacion por Hijo para las Mujeres  Comuna Monte Patria</t>
  </si>
  <si>
    <t>Bonificacion por Hijo para las Mujeres  Comuna Ovalle</t>
  </si>
  <si>
    <t>Bonificacion por Hijo para las Mujeres  Comuna Paihuano</t>
  </si>
  <si>
    <t>Bonificacion por Hijo para las Mujeres  Comuna Punitaqui</t>
  </si>
  <si>
    <t>Bonificacion por Hijo para las Mujeres  Comuna Rio Hurtado</t>
  </si>
  <si>
    <t>Bonificacion por Hijo para las Mujeres  Comuna Salamanca</t>
  </si>
  <si>
    <t>Bonificacion por Hijo para las Mujeres  Comuna Vicuna</t>
  </si>
  <si>
    <t>23.02.001</t>
  </si>
  <si>
    <t>Asignación Familiar  Comuna Andacollo</t>
  </si>
  <si>
    <t>Asignación Familiar  Comuna Canela</t>
  </si>
  <si>
    <t>Asignación Familiar  Comuna Combarbala</t>
  </si>
  <si>
    <t>Asignación Familiar  Comuna Coquimbo</t>
  </si>
  <si>
    <t>Asignación Familiar  Comuna Illapel</t>
  </si>
  <si>
    <t>Asignación Familiar  Comuna La Higuera</t>
  </si>
  <si>
    <t>Asignación Familiar  Comuna La Serena</t>
  </si>
  <si>
    <t>Asignación Familiar  Comuna Los Vilos</t>
  </si>
  <si>
    <t>Asignación Familiar  Comuna Monte Patria</t>
  </si>
  <si>
    <t>Asignación Familiar  Comuna Ovalle</t>
  </si>
  <si>
    <t>Asignación Familiar  Comuna Paihuano</t>
  </si>
  <si>
    <t>Asignación Familiar  Comuna Punitaqui</t>
  </si>
  <si>
    <t>Asignación Familiar  Comuna Rio Hurtado</t>
  </si>
  <si>
    <t>Asignación Familiar  Comuna Salamanca</t>
  </si>
  <si>
    <t>Asignación Familiar  Comuna Vicuna</t>
  </si>
  <si>
    <t>23.02.006</t>
  </si>
  <si>
    <t>Subsidio de Cesantía  Comuna Illapel</t>
  </si>
  <si>
    <t>Subsidio de Cesantía  Comuna La Serena</t>
  </si>
  <si>
    <t>Subsidio de Cesantía  Comuna Ovalle</t>
  </si>
  <si>
    <t>23.02.007</t>
  </si>
  <si>
    <t>Pensiones Básicas Solidarias de Vejez  Comuna Andacollo</t>
  </si>
  <si>
    <t>Pensiones Básicas Solidarias de Vejez  Comuna Canela</t>
  </si>
  <si>
    <t>Pensiones Básicas Solidarias de Vejez  Comuna Combarbala</t>
  </si>
  <si>
    <t>Pensiones Básicas Solidarias de Vejez  Comuna Coquimbo</t>
  </si>
  <si>
    <t>Pensiones Básicas Solidarias de Vejez  Comuna Illapel</t>
  </si>
  <si>
    <t>Pensiones Básicas Solidarias de Vejez  Comuna La Higuera</t>
  </si>
  <si>
    <t>Pensiones Básicas Solidarias de Vejez  Comuna La Serena</t>
  </si>
  <si>
    <t>Pensiones Básicas Solidarias de Vejez  Comuna Los Vilos</t>
  </si>
  <si>
    <t>Pensiones Básicas Solidarias de Vejez  Comuna Monte Patria</t>
  </si>
  <si>
    <t>Pensiones Básicas Solidarias de Vejez  Comuna Ovalle</t>
  </si>
  <si>
    <t>Pensiones Básicas Solidarias de Vejez  Comuna Paihuano</t>
  </si>
  <si>
    <t>Pensiones Básicas Solidarias de Vejez  Comuna Punitaqui</t>
  </si>
  <si>
    <t>Pensiones Básicas Solidarias de Vejez  Comuna Rio Hurtado</t>
  </si>
  <si>
    <t>Pensiones Básicas Solidarias de Vejez  Comuna Salamanca</t>
  </si>
  <si>
    <t>Pensiones Básicas Solidarias de Vejez  Comuna Vicuna</t>
  </si>
  <si>
    <t>23.02.008</t>
  </si>
  <si>
    <t>Pensiones Básicas Solidarias de Invalidez  Comuna Andacollo</t>
  </si>
  <si>
    <t>Pensiones Básicas Solidarias de Invalidez  Comuna Canela</t>
  </si>
  <si>
    <t>Pensiones Básicas Solidarias de Invalidez  Comuna Combarbala</t>
  </si>
  <si>
    <t>Pensiones Básicas Solidarias de Invalidez  Comuna Coquimbo</t>
  </si>
  <si>
    <t>Pensiones Básicas Solidarias de Invalidez  Comuna Illapel</t>
  </si>
  <si>
    <t>Pensiones Básicas Solidarias de Invalidez  Comuna La Higuera</t>
  </si>
  <si>
    <t>Pensiones Básicas Solidarias de Invalidez  Comuna La Serena</t>
  </si>
  <si>
    <t>Pensiones Básicas Solidarias de Invalidez  Comuna Los Vilos</t>
  </si>
  <si>
    <t>Pensiones Básicas Solidarias de Invalidez  Comuna Monte Patria</t>
  </si>
  <si>
    <t>Pensiones Básicas Solidarias de Invalidez  Comuna Ovalle</t>
  </si>
  <si>
    <t>Pensiones Básicas Solidarias de Invalidez  Comuna Paihuano</t>
  </si>
  <si>
    <t>Pensiones Básicas Solidarias de Invalidez  Comuna Punitaqui</t>
  </si>
  <si>
    <t>Pensiones Básicas Solidarias de Invalidez  Comuna Rio Hurtado</t>
  </si>
  <si>
    <t>Pensiones Básicas Solidarias de Invalidez  Comuna Salamanca</t>
  </si>
  <si>
    <t>Pensiones Básicas Solidarias de Invalidez  Comuna Vicuna</t>
  </si>
  <si>
    <t>23.02.009</t>
  </si>
  <si>
    <t>Subsidio de Discapacidad Mental  Comuna Andacollo</t>
  </si>
  <si>
    <t>Subsidio de Discapacidad Mental  Comuna Canela</t>
  </si>
  <si>
    <t>Subsidio de Discapacidad Mental  Comuna Combarbala</t>
  </si>
  <si>
    <t>Subsidio de Discapacidad Mental  Comuna Coquimbo</t>
  </si>
  <si>
    <t>Subsidio de Discapacidad Mental  Comuna Illapel</t>
  </si>
  <si>
    <t>Subsidio de Discapacidad Mental  Comuna La Higuera</t>
  </si>
  <si>
    <t>Subsidio de Discapacidad Mental  Comuna La Serena</t>
  </si>
  <si>
    <t>Subsidio de Discapacidad Mental  Comuna Los Vilos</t>
  </si>
  <si>
    <t>Subsidio de Discapacidad Mental  Comuna Monte Patria</t>
  </si>
  <si>
    <t>Subsidio de Discapacidad Mental  Comuna Ovalle</t>
  </si>
  <si>
    <t>Subsidio de Discapacidad Mental  Comuna Paihuano</t>
  </si>
  <si>
    <t>Subsidio de Discapacidad Mental  Comuna Punitaqui</t>
  </si>
  <si>
    <t>Subsidio de Discapacidad Mental  Comuna Rio Hurtado</t>
  </si>
  <si>
    <t>Subsidio de Discapacidad Mental  Comuna Salamanca</t>
  </si>
  <si>
    <t>Subsidio de Discapacidad Mental  Comuna Vicuna</t>
  </si>
  <si>
    <t>23.02.011</t>
  </si>
  <si>
    <t>Bonificación Ley 20.531  Comuna Andacollo</t>
  </si>
  <si>
    <t>Bonificación Ley 20.531  Comuna Canela</t>
  </si>
  <si>
    <t>Bonificación Ley 20.531  Comuna Combarbala</t>
  </si>
  <si>
    <t>Bonificación Ley 20.531  Comuna Coquimbo</t>
  </si>
  <si>
    <t>Bonificación Ley 20.531  Comuna Illapel</t>
  </si>
  <si>
    <t>Bonificación Ley 20.531  Comuna La Higuera</t>
  </si>
  <si>
    <t>Bonificación Ley 20.531  Comuna La Serena</t>
  </si>
  <si>
    <t>Bonificación Ley 20.531  Comuna Los Vilos</t>
  </si>
  <si>
    <t>Bonificación Ley 20.531  Comuna Monte Patria</t>
  </si>
  <si>
    <t>Bonificación Ley 20.531  Comuna Ovalle</t>
  </si>
  <si>
    <t>Bonificación Ley 20.531  Comuna Paihuano</t>
  </si>
  <si>
    <t>Bonificación Ley 20.531  Comuna Punitaqui</t>
  </si>
  <si>
    <t>Bonificación Ley 20.531  Comuna Rio Hurtado</t>
  </si>
  <si>
    <t>Bonificación Ley 20.531  Comuna Salamanca</t>
  </si>
  <si>
    <t>Bonificación Ley 20.531  Comuna Vicuna</t>
  </si>
  <si>
    <t>Programa Becas Fondo Solidario de Cesantía</t>
  </si>
  <si>
    <t>Bono De Capacitación Para Micro Y Pequeños Empresarios</t>
  </si>
  <si>
    <t>PROGRAMA DE CAPACITACIÓN MÁS CAPAZ</t>
  </si>
  <si>
    <t>Programa De Capacitación En Oficios</t>
  </si>
  <si>
    <t>Programa Formación En El Puesto De Trabajo</t>
  </si>
  <si>
    <t>Programa de Intermediación Laboral</t>
  </si>
  <si>
    <t>24.01.270</t>
  </si>
  <si>
    <t>Certificación de Competencias Laborales</t>
  </si>
  <si>
    <t>Programa Servicios Sociales</t>
  </si>
  <si>
    <t>24.03.264</t>
  </si>
  <si>
    <t>Programa Inversión en la Comunidad</t>
  </si>
  <si>
    <t>23-01-001</t>
  </si>
  <si>
    <t>Programa de Ayudas Sociales</t>
  </si>
  <si>
    <t>23 01 009</t>
  </si>
  <si>
    <t>PRESTACIONES DE SEGURIDAD SOCIAL - Prestaciones Previsionales - Bonificaciones de Salud</t>
  </si>
  <si>
    <t>23 01 012</t>
  </si>
  <si>
    <t>PRESTACIONES DE SEGURIDAD SOCIAL - Prestaciones Previsionales - Subsidios por Accidentes del Trabajo</t>
  </si>
  <si>
    <t>PRESTACIONES DE SEGURIDAD SOCIAL - Prestaciones Previsionales - Jubilaciones, Pensiones y Montepíos</t>
  </si>
  <si>
    <t>001-13-12</t>
  </si>
  <si>
    <t>TANGO 360</t>
  </si>
  <si>
    <t>003-04-12</t>
  </si>
  <si>
    <t>CENTRO CULTURAL MANQUEHUA</t>
  </si>
  <si>
    <t>006-13-12</t>
  </si>
  <si>
    <t>CORPORACION CARPE DIEM</t>
  </si>
  <si>
    <t>010-05-12</t>
  </si>
  <si>
    <t>CONSEJO COMUNAL PARA LA DISCAPACIDAD DE QUILPUE</t>
  </si>
  <si>
    <t>013-13-12</t>
  </si>
  <si>
    <t>SINDICATO FERIAS LIBRES PUDAHUEL NORTE</t>
  </si>
  <si>
    <t>021-13-12</t>
  </si>
  <si>
    <t>FUNDACION INSTITUTO DE ESTUDIOS LABORALES</t>
  </si>
  <si>
    <t>023-04-12</t>
  </si>
  <si>
    <t>OTEC CYS SPA</t>
  </si>
  <si>
    <t>A007-13-10</t>
  </si>
  <si>
    <t>CENTRAL AUTÓNOMA DE TRABAJADORES DE CHILE</t>
  </si>
  <si>
    <t>A044-05-10</t>
  </si>
  <si>
    <t>INSTITUTO DE CAPACITACIÓN FUTURO Y DESARROLLO LTDA.</t>
  </si>
  <si>
    <t>A049-04-10</t>
  </si>
  <si>
    <t>Sociedad de Profesionales Navarrete y Rojas Ltda</t>
  </si>
  <si>
    <t>24.01.512.CTA0035</t>
  </si>
  <si>
    <t>SUBSIDIO NACIONAL AL TRANSPORTE PUBLICO-HUANILLA EL PALQUI</t>
  </si>
  <si>
    <t>24.01.512.CTA0036</t>
  </si>
  <si>
    <t>SUBSIDIO NACIONAL AL TRANSPORTE PUBLICO-PUERTO ALDEA-TONGOY</t>
  </si>
  <si>
    <t>24.01.512.CTA0037</t>
  </si>
  <si>
    <t>SUBSIDIO NACIONAL AL TRANSPORTE PUBLICO-ALGARROBO DE HORNILLOS-OVALLE</t>
  </si>
  <si>
    <t>24.01.512.CTA0038</t>
  </si>
  <si>
    <t>SUBSIDIO NACIONAL AL TRANSPORTE PUBLICO-CALETA SIERRA-OVALLE</t>
  </si>
  <si>
    <t>24.01.512.CTA0040</t>
  </si>
  <si>
    <t>SUBSIDIO NACIONAL AL TRANSPORTE PUBLICO-CALETA TALCARUCA-OVALLE</t>
  </si>
  <si>
    <t>24.01.512.CTA0043</t>
  </si>
  <si>
    <t>SUBSIDIO NACIONAL AL TRANSPORTE PUBLICO-LOS TOME(TENIENTE ALTO)-OVALLE</t>
  </si>
  <si>
    <t>24.01.512.CTA0044</t>
  </si>
  <si>
    <t>SUBSIDIO NACIONAL AL TRANSPORTE PUBLICO-LA VERDIONA-PANULCILLO-OVALLE</t>
  </si>
  <si>
    <t>24.01.512.CTA0045</t>
  </si>
  <si>
    <t>SUBSIDIO NACIONAL AL TRANSPORTE PUBLICO-SAMO BAJO-OVALLE</t>
  </si>
  <si>
    <t>24.01.512.CTA0046</t>
  </si>
  <si>
    <t>SUBSIDIO NACIONAL AL TRANSPORTE PUBLICO-LA CEJA DEL MONTE-OVALLE</t>
  </si>
  <si>
    <t>24.01.512.CTA0047</t>
  </si>
  <si>
    <t>SUBSIDIO NACIONAL AL TRANSPORTE PUBLICO-CHACAY ALTO-LA SERENA</t>
  </si>
  <si>
    <t>24.01.512.CTA0048</t>
  </si>
  <si>
    <t>SUBSIDIO NACIONAL AL TRANSPORTE PUBLICO-RINCON EL ROMERO-RABANALES-ILLAPEL</t>
  </si>
  <si>
    <t>24.01.512.CTA0049</t>
  </si>
  <si>
    <t>SUBSIDIO NACIONAL AL TRANSPORTE PUBLICO-QUEBRADA CULIMO-QUILLIMARI</t>
  </si>
  <si>
    <t>24.01.512.CTA0050</t>
  </si>
  <si>
    <t>SUBSIDIO NACIONAL AL TRANSPORTE PUBLICO-ALCAPARROSA-ILLAPEL</t>
  </si>
  <si>
    <t>24.01.512.CTA0051</t>
  </si>
  <si>
    <t>SUBSIDIO NACIONAL AL TRANSPORTE PUBLICO-QUILLAICILLO-ILLAPEL</t>
  </si>
  <si>
    <t>24.01.512.CTA0052</t>
  </si>
  <si>
    <t>SUBSIDIO NACIONAL AL TRANSPORTE PUBLICO-ALCONES ALTO-ALCONES BAJO-OVALLE</t>
  </si>
  <si>
    <t>24.01.512.CTA0053</t>
  </si>
  <si>
    <t>SUBSIDIO NACIONAL AL TRANSPORTE PUBLICO-ROMERAL-LAS MINILLAS-PICHASCA</t>
  </si>
  <si>
    <t>24.01.512.CTA0054</t>
  </si>
  <si>
    <t>SUBSIDIO NACIONAL AL TRANSPORTE PUBLICO-LOS MAITENES DE SERON-SERON</t>
  </si>
  <si>
    <t>24.01.512.CTA0055</t>
  </si>
  <si>
    <t>SUBSIDIO NACIONAL AL TRANSPORTE PUBLICO-COMBARBALA-PACLAS-LAGARRIGUE</t>
  </si>
  <si>
    <t>24.01.512.CTA0056</t>
  </si>
  <si>
    <t>SUBSIDIO NACIONAL AL TRANSPORTE PUBLICO-LITIPAMPA-EL DIVISADERO- COMBARBALA</t>
  </si>
  <si>
    <t>24.01.512.CTA0060</t>
  </si>
  <si>
    <t>SUBSIDIO NACIONAL AL TRANSPORTE PUBLICO-LA CHUPALLA-ANDACOLLO</t>
  </si>
  <si>
    <t>24.01.512.CTA0064</t>
  </si>
  <si>
    <t>SUBSIDIO NACIONAL AL TRANSPORTE PUBLICO-VILLORRIO EL TALHUEN-OVALLE</t>
  </si>
  <si>
    <t>24.01.512.CTA0066</t>
  </si>
  <si>
    <t>SUBSIDIO NACIONAL AL TRANSPORTE PUBLICO-QUEBRADA EL PERAL-ILLAPEL</t>
  </si>
  <si>
    <t>24.01.512.CTA0067</t>
  </si>
  <si>
    <t>SUBSIDIO NACIONAL AL TRANSPORTE PUBLICO-LOS MAITENES-SAMO ALTO</t>
  </si>
  <si>
    <t>24.01.512.CTA0068</t>
  </si>
  <si>
    <t>SUBSIDIO NACIONAL AL TRANSPORTE PUBLICO-EL SAUCE-PICHASCA</t>
  </si>
  <si>
    <t>24.01.512.CTA0069</t>
  </si>
  <si>
    <t>SUBSIDIO NACIONAL AL TRANSPORTE PUBLICO-CARRIZAL-SAMO ALTO</t>
  </si>
  <si>
    <t>24.01.512.CTA0070</t>
  </si>
  <si>
    <t>SUBSIDIO NACIONAL AL TRANSPORTE PUBLICO-EL COLORADO-MONTE GRANDE</t>
  </si>
  <si>
    <t>24.01.512.CTA0370</t>
  </si>
  <si>
    <t>SUBSIDIO NACIONAL AL TRANSPORTE PUBLICO-LA SAUCERA-RINCON LAS CHILCAS-COMBARBALA</t>
  </si>
  <si>
    <t>24.01.512.CTA0398</t>
  </si>
  <si>
    <t>SUBSIDIO NACIONAL AL TRANSPORTE PUBLICO-LA RINCONADA-PUNITAQUI</t>
  </si>
  <si>
    <t>24.01.512.CTA0399</t>
  </si>
  <si>
    <t>SUBSIDIO NACIONAL AL TRANSPORTE PUBLICO-CARCAMO-MONTE PATRIA</t>
  </si>
  <si>
    <t>24.01.512.CTA0421</t>
  </si>
  <si>
    <t>SUBSIDIO NACIONAL AL TRANSPORTE PUBLICO-CALETA EL TORO-CALETA TALQUILLA-OVALLE</t>
  </si>
  <si>
    <t>24.01.512.CTA0478</t>
  </si>
  <si>
    <t>SUBSIDIO NACIONAL AL TRANSPORTE PUBLICO-GUANTA-VICUÑA</t>
  </si>
  <si>
    <t>24.01.512.CTA0479</t>
  </si>
  <si>
    <t>SUBSIDIO NACIONAL AL TRANSPORTE PUBLICO-VIÑITA ALTA-MARQUESA</t>
  </si>
  <si>
    <t>24.01.512.CTA0495</t>
  </si>
  <si>
    <t>SUBSIDIO NACIONAL AL TRANSPORTE PUBLICO-ALMIRANTE LATORRE-LA SERENA</t>
  </si>
  <si>
    <t>24.01.512.CTA0509</t>
  </si>
  <si>
    <t>SUBSIDIO NACIONAL AL TRANSPORTE PUBLICO-CHUNGUNGO-LA SERENA</t>
  </si>
  <si>
    <t>24.01.512.CTA0529</t>
  </si>
  <si>
    <t>SUBSIDIO NACIONAL AL TRANSPORTE PUBLICO-PLACILLA- LA SERENA</t>
  </si>
  <si>
    <t>24.01.512.CTA0530</t>
  </si>
  <si>
    <t>SUBSIDIO NACIONAL AL TRANSPORTE PUBLICO-LOS RULOS-CANELA BAJA</t>
  </si>
  <si>
    <t>24.01.512.CTE0060</t>
  </si>
  <si>
    <t>SUBSIDIO NACIONAL AL TRANSPORTE ESCOLAR-Colegio Camilo Henriquez</t>
  </si>
  <si>
    <t>24.01.512.CTE0068</t>
  </si>
  <si>
    <t>SUBSIDIO NACIONAL AL TRANSPORTE ESCOLAR-Liceo Samuel Roman Rojas</t>
  </si>
  <si>
    <t>24.01.512.CTE0070</t>
  </si>
  <si>
    <t>SUBSIDIO NACIONAL AL TRANSPORTE ESCOLAR-Liceo Municipal Diego Portales Palazuelo</t>
  </si>
  <si>
    <t>24.01.512.CTE0071</t>
  </si>
  <si>
    <t>SUBSIDIO NACIONAL AL TRANSPORTE ESCOLAR-Instituto Israel</t>
  </si>
  <si>
    <t>24.01.512.CTE0758</t>
  </si>
  <si>
    <t>SUBSIDIO NACIONAL AL TRANSPORTE ESCOLAR-Liceo Federico Lohse</t>
  </si>
  <si>
    <t>24.01.512.CTE0910</t>
  </si>
  <si>
    <t>SUBSIDIO NACIONAL AL TRANSPORTE PUBLICO-ESCUELA PABLO BARRIOLHET</t>
  </si>
  <si>
    <t>24.01.512.CTE0917</t>
  </si>
  <si>
    <t>SUBSIDIO NACIONAL AL TRANSPORTE ESCOLAR-Escuela Basica Pichasca</t>
  </si>
  <si>
    <t>24.01.512.CTE0918</t>
  </si>
  <si>
    <t>SUBSIDIO NACIONAL AL TRANSPORTE ESCOLAR-Liceo Jorge Irribarren</t>
  </si>
  <si>
    <t>24.01.512.CTE0922</t>
  </si>
  <si>
    <t>SUBSIDIO NACIONAL AL TRANSPORTE ESCOLAR-Instituto Superior de Comercio</t>
  </si>
  <si>
    <t>24.01.512.CTE1276</t>
  </si>
  <si>
    <t>SUBSIDIO NACIONAL AL TRANSPORTE ESCOLAR-Escuela Amanecer-Liceo Jorge Iribarren</t>
  </si>
  <si>
    <t>24.01.512.CTE1290</t>
  </si>
  <si>
    <t>SUBSIDIO NACIONAL AL TRANSPORTE ESCOLAR-Escuela Pichasca- Samo Alto</t>
  </si>
  <si>
    <t>24.01.512.CTE1349</t>
  </si>
  <si>
    <t>SUBSIDIO NACIONAL AL TRANSPORTE ESCOLAR-CTE1349</t>
  </si>
  <si>
    <t>24.01.512.CTE1621</t>
  </si>
  <si>
    <t>SUBSIDIO NACIONAL AL TRANSPORTE ESCOLAR-CTE1621</t>
  </si>
  <si>
    <t>24.01.512.CTE1688</t>
  </si>
  <si>
    <t>SUBSIDIO NACIONAL AL TRANSPORTE PUBLICO-ESCUELA ESPECIAL LOS PENSAMIENTOS DE JUAN XXIII</t>
  </si>
  <si>
    <t>24.01.512.CTE1689</t>
  </si>
  <si>
    <t>SUBSIDIO NACIONAL AL TRANSPORTE PUBLICO-ESCUELA DIFERENCIAL JUAN SANDOVAL CARRASCO</t>
  </si>
  <si>
    <t>24.01.512.CTE1768</t>
  </si>
  <si>
    <t>SUBSIDIO NACIONAL AL TRANSPORTE PUBLICO-Liceo Industrial José Tomas de Urmeneta</t>
  </si>
  <si>
    <t>24.01.512.CTE1769</t>
  </si>
  <si>
    <t>SUBSIDIO NACIONAL AL TRANSPORTE PUBLICO-Liceo Industrial Fernando Binvignat Marín</t>
  </si>
  <si>
    <t>24.01.512.CTE1770</t>
  </si>
  <si>
    <t>SUBSIDIO NACIONAL AL TRANSPORTE PUBLICO-Colegio Coquimbito</t>
  </si>
  <si>
    <t>24.01.512.CTE1772</t>
  </si>
  <si>
    <t>SUBSIDIO NACIONAL AL TRANSPORTE PUBLICO-Liceo Samuel Román Rojas</t>
  </si>
  <si>
    <t>24.01.512.CTE1774</t>
  </si>
  <si>
    <t>SUBSIDIO NACIONAL AL TRANSPORTE PUBLICO-Escuela Básica América/Liceo Samuel Román Rojas COMBARBA</t>
  </si>
  <si>
    <t>24.01.512.CTE1775</t>
  </si>
  <si>
    <t>SUBSIDIO NACIONAL AL TRANSPORTE PUBLICO-Escuela Básica América/Liceo Samuel Román Rojas</t>
  </si>
  <si>
    <t>24.01.512.CTE1850</t>
  </si>
  <si>
    <t>SUBSIDIO NACIONAL AL TRANSPORTE PUBLICO-Centro Laboral Jean Piaget</t>
  </si>
  <si>
    <t>24.01.512.CTE1851</t>
  </si>
  <si>
    <t>24.01.512.CTE1852</t>
  </si>
  <si>
    <t>SUBSIDIO NACIONAL AL TRANSPORTE PUBLICO-CORPADIS</t>
  </si>
  <si>
    <t>24.01.512.CTE1853</t>
  </si>
  <si>
    <t>24.01.512.CTR0017</t>
  </si>
  <si>
    <t>SUBSIDIO NACIONAL AL TRANSPORTE PUBLICO-LA HIGUERA-LA SERENA</t>
  </si>
  <si>
    <t>24.01.512.CTR0018</t>
  </si>
  <si>
    <t>SUBSIDIO NACIONAL AL TRANSPORTE PUBLICO-CALETA HORNOS-LA SERENA</t>
  </si>
  <si>
    <t>24.01.512.CTR0019</t>
  </si>
  <si>
    <t>SUBSIDIO NACIONAL AL TRANSPORTE PUBLICO-AJIAL DE QUILES-OVALLE</t>
  </si>
  <si>
    <t>24.01.512.CTR0020</t>
  </si>
  <si>
    <t>SUBSIDIO NACIONAL AL TRANSPORTE PUBLICO-LA HIGUERA DE QUILES-OVALLE</t>
  </si>
  <si>
    <t>24.01.512.CTR0021</t>
  </si>
  <si>
    <t>SUBSIDIO NACIONAL AL TRANSPORTE PUBLICO-RINCON DE LA CALERA-OVALLE</t>
  </si>
  <si>
    <t>24.01.512.CTR0022</t>
  </si>
  <si>
    <t>SUBSIDIO NACIONAL AL TRANSPORTE PUBLICO-ESPIRITU SANTO-CANELA BAJA</t>
  </si>
  <si>
    <t>24.01.512.CTR0023</t>
  </si>
  <si>
    <t>SUBSIDIO NACIONAL AL TRANSPORTE PUBLICO-JABONERIA-CANELA BAJA</t>
  </si>
  <si>
    <t>24.01.512.CTR0024</t>
  </si>
  <si>
    <t>SUBSIDIO NACIONAL AL TRANSPORTE PUBLICO-CANELA BAJA-LOS VILOS</t>
  </si>
  <si>
    <t>24.01.512.CTR0025</t>
  </si>
  <si>
    <t>SUBSIDIO NACIONAL AL TRANSPORTE PUBLICO-SANTA ELISA-CAJON EL ROMERO-LA SERENA</t>
  </si>
  <si>
    <t>24.01.512.CTR0031</t>
  </si>
  <si>
    <t>SUBSIDIO NACIONAL AL TRANSPORTE PUBLICO-PUNTA COLORADA-LA SERENA</t>
  </si>
  <si>
    <t>24.01.512.CTR0056</t>
  </si>
  <si>
    <t>SUBSIDIO NACIONAL AL TRANSPORTE PUBLICO-TONGOY-COQUIMBO-LA SERENA</t>
  </si>
  <si>
    <t>24.01.512.CTR0074</t>
  </si>
  <si>
    <t>SUBSIDIO NACIONAL AL TRANSPORTE PUBLICO-QUELEN ALTO-SALAMANCA</t>
  </si>
  <si>
    <t>24.01.512.CTR0075</t>
  </si>
  <si>
    <t>SUBSIDIO NACIONAL AL TRANSPORTE PUBLICO-ZAPALLAR-SALAMANCA</t>
  </si>
  <si>
    <t>24.01.512.CTR0099</t>
  </si>
  <si>
    <t>SUBSIDIO NACIONAL AL TRANSPORTE PUBLICO-LAS BARRANCAS-TAMBILLOS-COQUIMBO</t>
  </si>
  <si>
    <t>24.01.512.CTR0111</t>
  </si>
  <si>
    <t>SUBSIDIO NACIONAL AL TRANSPORTE PUBLICO-INFIERNILLO-QUILIMARI</t>
  </si>
  <si>
    <t>24.01.512.CTR0112</t>
  </si>
  <si>
    <t>SUBSIDIO NACIONAL AL TRANSPORTE PUBLICO-EL LLANITO-OVALLE</t>
  </si>
  <si>
    <t>24.01.512.CTR0113</t>
  </si>
  <si>
    <t>SUBSIDIO NACIONAL AL TRANSPORTE PUBLICO-LA LAJA-OVALLE</t>
  </si>
  <si>
    <t>24.01.512.CTR0114</t>
  </si>
  <si>
    <t>SUBSIDIO NACIONAL AL TRANSPORTE PUBLICO-LAS TRANQUITAS-CAREN</t>
  </si>
  <si>
    <t>24.01.512.CTR0115</t>
  </si>
  <si>
    <t>SUBSIDIO NACIONAL AL TRANSPORTE PUBLICO-MINCHA NORTE-CANELA-ILLAPEL</t>
  </si>
  <si>
    <t>Canela,Illapel</t>
  </si>
  <si>
    <t>24.01.512.CTR0116</t>
  </si>
  <si>
    <t>SUBSIDIO NACIONAL AL TRANSPORTE PUBLICO-MINCHA SUR-CANELA-ILLAPEL</t>
  </si>
  <si>
    <t>24.01.512.CTR0151</t>
  </si>
  <si>
    <t>SUBSIDIO NACIONAL AL TRANSPORTE PUBLICO-EL DURAZNO-OVALLE</t>
  </si>
  <si>
    <t>24.01.512.CTR0152</t>
  </si>
  <si>
    <t>SUBSIDIO NACIONAL AL TRANSPORTE PUBLICO-ALTAR BAJO-OVALLE</t>
  </si>
  <si>
    <t>24.01.512.CTR0171</t>
  </si>
  <si>
    <t>SUBSIDIO NACIONAL AL TRANSPORTE PUBLICO-RELOJ(POTRERILLOS BAJOS)-OVALLE</t>
  </si>
  <si>
    <t>24.01.512.CTR0208</t>
  </si>
  <si>
    <t>SUBSIDIO NACIONAL AL TRANSPORTE PUBLICO-HUINTIL NORTE-ILLAPEL</t>
  </si>
  <si>
    <t>24.01.512.CTR0209</t>
  </si>
  <si>
    <t>SUBSIDIO NACIONAL AL TRANSPORTE PUBLICO-LAS RAMADAS DE TULAHUEN-TULAHUEN-OVALLE</t>
  </si>
  <si>
    <t>24.01.512.CTR0210</t>
  </si>
  <si>
    <t>SUBSIDIO NACIONAL AL TRANSPORTE PUBLICO-LOS POROTITOS-LA SERENA</t>
  </si>
  <si>
    <t>24.01.512.CTR0211</t>
  </si>
  <si>
    <t>SUBSIDIO NACIONAL AL TRANSPORTE PUBLICO-EL CESPED-PERALES DE CESPEDES-ILLAPEL</t>
  </si>
  <si>
    <t>24.01.512.CTR0216</t>
  </si>
  <si>
    <t>SUBSIDIO NACIONAL AL TRANSPORTE PUBLICO-CANELILLA ALTA-OVALLE</t>
  </si>
  <si>
    <t>24.01.512.CTR0218</t>
  </si>
  <si>
    <t>SUBSIDIO NACIONAL AL TRANSPORTE PUBLICO-LAS JARILLAS- SALAMANCA</t>
  </si>
  <si>
    <t>24.01.512.CTR0219</t>
  </si>
  <si>
    <t>SUBSIDIO NACIONAL AL TRANSPORTE PUBLICO-LA ESTRELLA- LA SERENA</t>
  </si>
  <si>
    <t>24.01.512.CTR0220</t>
  </si>
  <si>
    <t>SUBSIDIO NACIONAL AL TRANSPORTE PUBLICO-MEDIA LUNA-COMBARBALA</t>
  </si>
  <si>
    <t>CONSERVACION SISTEMA DE CONTROL DE TRANSITO REGION DE COQUIMBO II</t>
  </si>
  <si>
    <t>MEJORAMIENTO CONECTIVIDAD ORIENTE PONIENTE COQUIMBO</t>
  </si>
  <si>
    <t>adquisición de activos no financieros</t>
  </si>
  <si>
    <t>Bienes y Servicios de Consumo</t>
  </si>
  <si>
    <t>CONSTRUCCION AV JUAN CISTERNAS -LAS TORRES- ACCS NORTE A COQUI</t>
  </si>
  <si>
    <t>MEJORAMIENTO AVENIDA LAS TORRES DE OVALLE</t>
  </si>
  <si>
    <t>ASISTENCIA TÉCNICA DE OBRAS, PROGRAMA QUIERO MI BARRIO</t>
  </si>
  <si>
    <t>MEJORAMIENTO AVDAS. PEDRO PABLO MUÑOZ, EL SANTO, LAS GARZAS, LS.-COQ</t>
  </si>
  <si>
    <t>MEJORAMIENTO DE PLAZA PUEBLO VIEJO, PUNITAQUI</t>
  </si>
  <si>
    <t>REPOSICION PLAZA  CERRILLOS DE TAMAYA, OVALLE</t>
  </si>
  <si>
    <t>MEJORAMIENTO AVENIDA CUATRO ESQUINAS, LA SERENA</t>
  </si>
  <si>
    <t>MEJORAMIENTO PLAZA PUBLICA DE QUILITAPIA</t>
  </si>
  <si>
    <t>MEJORAMIENTO Y AMPLIACION DEL EJE AV. LA PAZ - SAN LUIS, OVALLE</t>
  </si>
  <si>
    <t>CONSTRUCCION ESPACIO PUBLICO ROSA VICENCIO, CANELA ALTA, CANELA</t>
  </si>
  <si>
    <t>CONSTRUCCION RED DE CICLOVIAS EN LA SERENA, PRIMERA ETAPA</t>
  </si>
  <si>
    <t>MEJORAMIENTO PLAZA DIAGUITAS</t>
  </si>
  <si>
    <t>MEJORAMIENTO PLAZA DE ARMAS DE COMBARBALÁ</t>
  </si>
  <si>
    <t>CONSTRUCCION PUENTE NUEVO LA COMPAÑIA-LA SERENA, REGION DE COQUIMBO</t>
  </si>
  <si>
    <t>CONSTRUCCION EDIFICIO INSTITUCIONAL SEREMI - SERVIU REG DE COQUIMBO</t>
  </si>
  <si>
    <t>CONSTRUCCION ESTABLECIMIENTO DE LARGA ESTADÍA LA SERENA</t>
  </si>
  <si>
    <t>MEJORAMIENTO PARQUE LA PAMPILLA DE SAN ISIDRO DE VICUÑA</t>
  </si>
  <si>
    <t>CONSTRUCCION PARQUE CERRO GRANDE COMUNA DE LA SERENA</t>
  </si>
  <si>
    <t>MEJORAMIENTO VIAS DE EVACUACIÓN LOCALIDADES COSTERAS REGION COQUIMBO</t>
  </si>
  <si>
    <t>MEJORAMIENTO AVENIDA PACIFICO R.FLORES - COSTANERA</t>
  </si>
  <si>
    <t>REPOSICION AVENIDA COSTANERA DE COQUIMBO</t>
  </si>
  <si>
    <t>30443674-0</t>
  </si>
  <si>
    <t>CONSERVACIÓN MANTENCIÓN Y SEGURIDAD PARQUE DEPORTIVO LOS LLANOS</t>
  </si>
  <si>
    <t>CONSERVACION DE MUROS DE PLATAFORMA VIAL REGION DE COQUIMBO</t>
  </si>
  <si>
    <t>REPOSICION PLAZA DE ACCESO, LOS VILOS</t>
  </si>
  <si>
    <t>MEJORAMIENTO PLAZA EL TAMBO, COMUNA DE VICUÑA</t>
  </si>
  <si>
    <t>CONSTRUCCIÓN PASEO CALETA DE PEÑUELAS, COQUIMBO</t>
  </si>
  <si>
    <t>MEJORAMIENTO PAVIMENTOS PARTICIPATIVOS 26 LLAMADO IV REGION</t>
  </si>
  <si>
    <t>CONSERVACION MUROS INTERVIVIENDAS PROVINCIA DEL CHOAPA</t>
  </si>
  <si>
    <t>REPOSICION PASEO PEATONAL LOS VILOS</t>
  </si>
  <si>
    <t>CONSTRUCCION PASEO PEATONAL COSTANERA RIO CHOAPA</t>
  </si>
  <si>
    <t>MEJORAMIENTO GESTION SECTOR CENTRO DE COQUIMBO</t>
  </si>
  <si>
    <t>CONSTRUCCIÓN PARQUE URBANO DEL ENCUENTRO COMUNITARIO, DE LA COMUAN DE PUNITAQUI</t>
  </si>
  <si>
    <t>PAVIEMENTOS PARTICIPATIVOS 27 LLAMADO</t>
  </si>
  <si>
    <t>REPOSICIÓN AVENIDA COSTANERA COQUIMBO ETAPA II</t>
  </si>
  <si>
    <t>CONSERVACIÓN VIVIENDA ADULTO MAYOR AÑO 2017 REGIÓN DE COQUIMBO</t>
  </si>
  <si>
    <t>32.02</t>
  </si>
  <si>
    <t>PRESTAMOS SUBSIDIOS HABITACIONALES</t>
  </si>
  <si>
    <t>Hipotecarios (32.02)</t>
  </si>
  <si>
    <t>33.01.028</t>
  </si>
  <si>
    <t>Subsidio de Proteccion al Patrimonio Familiar</t>
  </si>
  <si>
    <t>33.01.127</t>
  </si>
  <si>
    <t>subsidios leasing habitacional</t>
  </si>
  <si>
    <t>33.01.132</t>
  </si>
  <si>
    <t>Sistema Integrado de Subsidio</t>
  </si>
  <si>
    <t>33.01.133</t>
  </si>
  <si>
    <t>Fondo Solidario de Elección de Vivienda</t>
  </si>
  <si>
    <t>33.01.136</t>
  </si>
  <si>
    <t>Programa Habitabilidad Rural</t>
  </si>
  <si>
    <t>33.01.137</t>
  </si>
  <si>
    <t>Subsidio Extraordinario de Reactivación</t>
  </si>
  <si>
    <t>33.01.138</t>
  </si>
  <si>
    <t>PROGRAMA DE INTEGRACIÓN SOCIA Y TERRITORIAL</t>
  </si>
  <si>
    <t>33.03.102</t>
  </si>
  <si>
    <t>MUNICIPALIDADES PARA EL PROGRAMA RECUPERACIÓN DE BARRIOS</t>
  </si>
  <si>
    <t>A otras entidades Publicas (33.03)</t>
  </si>
  <si>
    <t>CONSERVACION MUROS PLATAFORMA VIAL, RECONSTRUCCION LLUVIAS</t>
  </si>
  <si>
    <t>DIAGNOSTICO CATASTRO SUBDIVISIONES Y CAMBIOS DE USO DE SUELO, COQUIMBO</t>
  </si>
  <si>
    <t>Servicios Técnicos y Profesionales (22.11)</t>
  </si>
  <si>
    <t>ACTUALIZACION ADECUACIÓN FORMULACIÓN PLAN REGULADOR COMUNAL DE RIO HURTADO</t>
  </si>
  <si>
    <t>ACTUALIZACION PLAN REGULADOR INTERCOMUNAL DE LA PROVINCIA DE LIMARI</t>
  </si>
  <si>
    <t>ACTUALIZACION ADECUACION PRC DE LOS VILOS PICHIDANGUI</t>
  </si>
  <si>
    <t>Plan Seccional ZCH Comuna de Monte Patria</t>
  </si>
  <si>
    <t>33.03.002</t>
  </si>
  <si>
    <t>Municipalidades Para El Programa Recuperación De Barrios</t>
  </si>
  <si>
    <t>A Otras Entidades Públicas (33.03)</t>
  </si>
  <si>
    <t>33.03.003</t>
  </si>
  <si>
    <t>Municipalidades para el Programa Aldeas y Campamentos</t>
  </si>
  <si>
    <t>24.01.337</t>
  </si>
  <si>
    <t>Fortalecimiento del deporte rendimiento convencional y paralimpico</t>
  </si>
  <si>
    <t>24.01.346</t>
  </si>
  <si>
    <t>Formacion Para el Deporte</t>
  </si>
  <si>
    <t>24.01.347</t>
  </si>
  <si>
    <t>Deporte Recreativo Fondeporte</t>
  </si>
  <si>
    <t>24.01.348</t>
  </si>
  <si>
    <t>Deporte De Competicion</t>
  </si>
  <si>
    <t>24.01.359</t>
  </si>
  <si>
    <t>Chile se Pone en Forma - Deporte Competitivo</t>
  </si>
  <si>
    <t>24.03.050</t>
  </si>
  <si>
    <t>24.03.051</t>
  </si>
  <si>
    <t>24.03.052</t>
  </si>
  <si>
    <t>24.03.057</t>
  </si>
  <si>
    <t>Deporte de participación publico</t>
  </si>
  <si>
    <t>Escuelas Deportivas Integrales</t>
  </si>
  <si>
    <t>Aportes al Sector Privado</t>
  </si>
  <si>
    <t>33.03.001</t>
  </si>
  <si>
    <t>Aporte A Otras Entidades Públicas</t>
  </si>
  <si>
    <t>Implementacion y Operacion de Modelo de Pronostico para Material Particulado (MP10)</t>
  </si>
  <si>
    <t>010704 MP_10</t>
  </si>
  <si>
    <t>Actualización de Inventario de emisiones Atmosferica y Modelacion de Contaminantes de la Ciudad de Andacollo</t>
  </si>
  <si>
    <t>Planes de Recuperación y conservación de Especies</t>
  </si>
  <si>
    <t>Coquimbo,La Higuera,La Serena</t>
  </si>
  <si>
    <t>Manejo y Gestión de Áreas Protegidas</t>
  </si>
  <si>
    <t>4-G-010-2018</t>
  </si>
  <si>
    <t>Compostaje, Lombricultura y creación de Huerto comunitario para el tratamiento de los residuos orgánicos en nuestra institución</t>
  </si>
  <si>
    <t>4-G-016-2018</t>
  </si>
  <si>
    <t>Niños y niñas de coquimbo aprenden de biodiversidad, la reconocen como patrimonio ambiental y económico, y se transforman en líderes ambientales</t>
  </si>
  <si>
    <t>4-G-043-2018</t>
  </si>
  <si>
    <t>Centro de Educación y Recepción de Residuos Recapacicla Guanaqueros</t>
  </si>
  <si>
    <t>4-G-051-2018</t>
  </si>
  <si>
    <t>Cultivando: reutilizando nuestros residuos para la construcción de ecohuertas comunitarias en la localidad de Huachalalume</t>
  </si>
  <si>
    <t>4-G-058-2018</t>
  </si>
  <si>
    <t>Conservación de la biodiversidad en la Cuenca de Elqui, Talleres y Reproducción de flora nativa en el CEA Tierra y Valle de los niños</t>
  </si>
  <si>
    <t>4-P-006-2018</t>
  </si>
  <si>
    <t>Sendero informativo para la puesta en valor del entorno natural, recursos locales y patrimoniales del sector de El Colorado, Paihuano</t>
  </si>
  <si>
    <t>4-S-033-2017</t>
  </si>
  <si>
    <t>Plan de conservacion de la Biodiversidad de La Raja Manquehua y la Poza Azul</t>
  </si>
  <si>
    <t>4-S-034-2017</t>
  </si>
  <si>
    <t>Estacion de Biodiversidad del Valle del Elqui, sendero interpretativo en la ruta Elqui pedaliable</t>
  </si>
  <si>
    <t>24.03.313</t>
  </si>
  <si>
    <t>Division de Organizaciones Sociales</t>
  </si>
  <si>
    <t>24.03.316</t>
  </si>
  <si>
    <t>Fondo de Medios de Comunicación Regionales, Provinciales y Comunales</t>
  </si>
  <si>
    <t>24.03.318</t>
  </si>
  <si>
    <t>Fondo de Fortalecimiento de Organizaciones y Asociaciones de Interés Público</t>
  </si>
  <si>
    <t>24.03</t>
  </si>
  <si>
    <t>IMPLEMENTACION DE PROGRAMA DE PREVENCION DEL CONSUMO ABUSIVO DE ALCOHOL.</t>
  </si>
  <si>
    <t>Intervención en Prevención Selectiva en establecimientos educacionales programa “ACTUAR A TIEMPO</t>
  </si>
  <si>
    <t>PROGRAMA SENDA PREVIENE EL CONSUMO DE DROGAS Y ALCOHOL EN LAS COMUNAS</t>
  </si>
  <si>
    <t>Andacollo,Ovalle,Punitaqui,Vicuña,Coquimbo,Illapel,La Serena,Los Vilos,Monte Patria</t>
  </si>
  <si>
    <t>Otros Gastos Corrientes</t>
  </si>
  <si>
    <t>PROGRAMAS DE TRATAMIENTO, REHABILITACIíON Y REINSRECIóN SOCIAL PARA PERSONAS QUE PRESENTAN CONSUMO PROBLEMáTICO DE DROGAS.</t>
  </si>
  <si>
    <t>Andacollo,Vicuña,Coquimbo,Illapel,La Serena,Los Vilos,Monte Patria</t>
  </si>
  <si>
    <t>GASTOS OPERACIONALES</t>
  </si>
  <si>
    <t>HONORARIO, VIATICOS Y REEMBOLSOS PTRAC</t>
  </si>
  <si>
    <t>1-C-2014-788</t>
  </si>
  <si>
    <t>OBRA NUEVA SEDE VILLA LAS PALMAS</t>
  </si>
  <si>
    <t>Deuda Flotante</t>
  </si>
  <si>
    <t>1-C-2015-185</t>
  </si>
  <si>
    <t>CONSTRUCCIÓN ESPACIO RECREATIVO EL DIVISADERO</t>
  </si>
  <si>
    <t>1-C-2015-2448</t>
  </si>
  <si>
    <t>OBRA MENOR MEJORAMIENTO DE ÁREA VERDE JUNTA DE VECINOS Nº 1 SAN FRANCISCO</t>
  </si>
  <si>
    <t>1-C-2016-1207</t>
  </si>
  <si>
    <t>CONSTRUCCIÓN CIERRE PERIMETRAL CANCHA DE FÚTBOL SAN ISIDRO</t>
  </si>
  <si>
    <t>1-C-2016-1329</t>
  </si>
  <si>
    <t>CONSTRUCCIÓN MULTICANCHA LAS BARRANCAS, CANELA</t>
  </si>
  <si>
    <t>1-C-2016-1461</t>
  </si>
  <si>
    <t>REPOSICIÓN SEDE JUNTA DE VECINOS, LOS LLANOS</t>
  </si>
  <si>
    <t>1-C-2016-160</t>
  </si>
  <si>
    <t>CONSTRUCCION SKATEPARK POBLACION LOS MOLINOS</t>
  </si>
  <si>
    <t>1-C-2016-1734</t>
  </si>
  <si>
    <t>CONSTRUCCIÓN ESCALERAS PEATONALES SECTOR ALTO 4</t>
  </si>
  <si>
    <t>1-C-2016-1776</t>
  </si>
  <si>
    <t>REMODELACIÓN CLUB SOCIAL Y DEPORTIVO HURACAN, SECTOR BARRIO NORTE, COMUNA DE ANACOLLO</t>
  </si>
  <si>
    <t>1-C-2016-258</t>
  </si>
  <si>
    <t>CONSTRUCCIÓN SEDE JUNTA DE VECINOS LAS TRES VILLAS</t>
  </si>
  <si>
    <t>1-C-2016-271</t>
  </si>
  <si>
    <t>CONSTRUCCIÓN SEDE CIRCULO DE CAMPEONES Y CUEQUEROS DE CHILE, FILIAL PUNITAQUI</t>
  </si>
  <si>
    <t>1-C-2016-573</t>
  </si>
  <si>
    <t>CONSTRUCCIÓN PLAZA VILLA LEÓN XIII, SINDEMPART, COQUIMBO</t>
  </si>
  <si>
    <t>1-C-2016-743</t>
  </si>
  <si>
    <t>CIERRE PERIMETRAL, COSTADO SUR, CANCHAS PARQUE COLL</t>
  </si>
  <si>
    <t>1-C-2016-90</t>
  </si>
  <si>
    <t>CONSTRUCCION PLAZA GERONIMO DE VIVAR</t>
  </si>
  <si>
    <t>1-C-2017-1162</t>
  </si>
  <si>
    <t>SEDE COMUNITARIA ALGARROBITO</t>
  </si>
  <si>
    <t>1-C-2017-1291</t>
  </si>
  <si>
    <t>ADQUISICIÓN E INSTALACIÓN DE JUEGOS MODULARES PARA NIÑOS</t>
  </si>
  <si>
    <t>1-C-2017-1479</t>
  </si>
  <si>
    <t>MEJORAMIENTO MEDIALUNA CLUB DE RODEO CANELA BAJA</t>
  </si>
  <si>
    <t>1-C-2017-1575</t>
  </si>
  <si>
    <t>REPOSICIÓN CAMARINES CLUB DEPORTIVO UNIÓN CENTRAL TRANQUILLA, SALAMANCA</t>
  </si>
  <si>
    <t>1-C-2017-674</t>
  </si>
  <si>
    <t>HABILITACIÓN EDIFICIO CONSISTORIAL, ESTRUCTURA CUBIERTA Y PAVIMENTOS</t>
  </si>
  <si>
    <t>1-C-2017-776</t>
  </si>
  <si>
    <t>HABILITACIÓN SISTEMAS DE AGUA POTABLE RURAL, VARIAS LOCALIDADES, COMUNA DE LA HIGUERA</t>
  </si>
  <si>
    <t>1-C-2017-984</t>
  </si>
  <si>
    <t>CONSTRUCCIÓN SEDE VECINAL VILLA SAN CARLOS</t>
  </si>
  <si>
    <t>1-C-2018-142</t>
  </si>
  <si>
    <t>MEJORAMIENTO PLAZAS POBLACIONES GABRIEL MAURAT, P. NERUDA Y  V. HUIDOBRO, SECTOR RIO HUATULAME, COMUNA DE MONTE PATRIA</t>
  </si>
  <si>
    <t>1-C-2018-143</t>
  </si>
  <si>
    <t>MEJORAMIENTO PLAZAS SECTOR EL PERALITO, COMUNA DE MONTE PATRIA</t>
  </si>
  <si>
    <t>1-C-2018-225</t>
  </si>
  <si>
    <t>MEJORAMIENTO ESPACIO RECREATIVO CLUB PESCA Y CAZA RUBEN MORENO</t>
  </si>
  <si>
    <t>1-C-2018-61</t>
  </si>
  <si>
    <t>CONSTRUCCIÓN ESCALERAS PEATONALES SECTOR ALTO 5</t>
  </si>
  <si>
    <t>1-C-2018-73</t>
  </si>
  <si>
    <t>OBRA NUEVA SEDE VECINAL N° 14 VISTA HERMOSA</t>
  </si>
  <si>
    <t>24.03.026</t>
  </si>
  <si>
    <t>Programa Academia Capacitación Municipal y Regional</t>
  </si>
  <si>
    <t>Andacollo,Ovalle,Paihuano,Punitaqui</t>
  </si>
  <si>
    <t>24.03.031</t>
  </si>
  <si>
    <t>Programa de Apoyo a la Acreditación de Calidad de Servicios Municipales</t>
  </si>
  <si>
    <t>24.03.033</t>
  </si>
  <si>
    <t>Programa Academia Capacitación Municipal y Regional (Fondo Becas)</t>
  </si>
  <si>
    <t>24.03.403</t>
  </si>
  <si>
    <t>Compensación Predios Exentos  ANDACOLLO</t>
  </si>
  <si>
    <t>Compensación Predios Exentos  CANELA</t>
  </si>
  <si>
    <t>Compensación Predios Exentos  COMBARBALÁ</t>
  </si>
  <si>
    <t>Compensación Predios Exentos  COQUIMBO</t>
  </si>
  <si>
    <t>Compensación Predios Exentos  ILLAPEL</t>
  </si>
  <si>
    <t>Compensación Predios Exentos  LA HIGUERA</t>
  </si>
  <si>
    <t>Compensación Predios Exentos  LA SERENA</t>
  </si>
  <si>
    <t>Compensación Predios Exentos  LOS VILOS</t>
  </si>
  <si>
    <t>Compensación Predios Exentos  MONTE PATRIA</t>
  </si>
  <si>
    <t>Compensación Predios Exentos  OVALLE</t>
  </si>
  <si>
    <t>Compensación Predios Exentos  PAIGUANO</t>
  </si>
  <si>
    <t>Compensación Predios Exentos  PUNITAQUI</t>
  </si>
  <si>
    <t>Compensación Predios Exentos  RÍO HURTADO</t>
  </si>
  <si>
    <t>Compensación Predios Exentos  SALAMANCA</t>
  </si>
  <si>
    <t>Compensación Predios Exentos  VICUÑA</t>
  </si>
  <si>
    <t>24.03.602</t>
  </si>
  <si>
    <t>Menicipalidades - Mejora en la gestión de provisión de servicios estandarizados</t>
  </si>
  <si>
    <t>Municipalidades - Participación Ciudadana Transparencia Municipal</t>
  </si>
  <si>
    <t>Municipalidades - Proyectos de Fortalecimiento Asocitivismo Municipal y Desarrollo Territorial</t>
  </si>
  <si>
    <t>33.03.602</t>
  </si>
  <si>
    <t>Instalación red Eléctrica y adquisición de Equipamiento</t>
  </si>
  <si>
    <t>Proyectos Incorporación de Nuevas Tecnologías de la Información(UGEL), comuna de Andacollo</t>
  </si>
  <si>
    <t>Proyectos Incorporación de Nuevas Tecnologías de la Información(UGEL), comuna de Canela</t>
  </si>
  <si>
    <t>Proyectos Incorporación de Nuevas Tecnologías de la Información(UGEL), comuna de Combarbalá</t>
  </si>
  <si>
    <t>Proyectos Incorporación de Nuevas Tecnologías de la Información(UGEL), comuna de Coquimbo</t>
  </si>
  <si>
    <t>Proyectos Incorporación de Nuevas Tecnologías de la Información(UGEL), comuna de Illapel</t>
  </si>
  <si>
    <t>Proyectos Incorporación de Nuevas Tecnologías de la Información(UGEL), comuna de La Higuera</t>
  </si>
  <si>
    <t>Proyectos Incorporación de Nuevas Tecnologías de la Información(UGEL), comuna de La Serena</t>
  </si>
  <si>
    <t>Proyectos Incorporación de Nuevas Tecnologías de la Información(UGEL), comuna de Los Vilos</t>
  </si>
  <si>
    <t>Proyectos Incorporación de Nuevas Tecnologías de la Información(UGEL), comuna de Monte Patria</t>
  </si>
  <si>
    <t>Proyectos Incorporación de Nuevas Tecnologías de la Información(UGEL), comuna de Ovalle</t>
  </si>
  <si>
    <t>Proyectos Incorporación de Nuevas Tecnologías de la Información(UGEL), comuna de Paiguano</t>
  </si>
  <si>
    <t>Proyectos Incorporación de Nuevas Tecnologías de la Información(UGEL), comuna de Punitaqui</t>
  </si>
  <si>
    <t>Proyectos Incorporación de Nuevas Tecnologías de la Información(UGEL), comuna de Río Hurtado</t>
  </si>
  <si>
    <t>Proyectos Incorporación de Nuevas Tecnologías de la Información(UGEL), comuna de Salamanca</t>
  </si>
  <si>
    <t>Proyectos Incorporación de Nuevas Tecnologías de la Información(UGEL), comuna de Vicuna</t>
  </si>
  <si>
    <t>CONSTRUCCIÓN RED DE ALCANTARILLADO CALLE GABRIELA MISTRAL, SECTOR LAS COMPAÑÍAS, COMUNA DE LA SERENA</t>
  </si>
  <si>
    <t>ASISTENCIA TECNICA PARA DISPONER DE CARTERA DE PROYECTOS ESTRATÉGICOS COMUNA DE LA SERENA</t>
  </si>
  <si>
    <t>PLAN DE REVITALIZACIÓN DE GUAYACÁN, COMUNA DE COQUIMBO</t>
  </si>
  <si>
    <t>ASISTENCIA TÉCNICA PROGRAMA DE REVITALIZACIÓN DE BARRIOS E INFRAESTRUCTURA PATRIMONIAL EMBLEMÁTICA DE COQUIMBO</t>
  </si>
  <si>
    <t>MEJORAMIENTO Y HABILITACIÓN PLAZOLETA MAXIMIANO ERRÁZURIZ</t>
  </si>
  <si>
    <t>FORTALECIMIENTO MUNICIPAL PROGRAMA DE REVITALIZACIÓN DE BARRIOS E INFRAESTRUCTURA PATRIMONIAL EMBLEMÁTICA GUAYACÁN COQUIMBO</t>
  </si>
  <si>
    <t>ASISTENCIA TÉCNICA PARA EL FORTALECIMIENTO "PROGRAMA DE REVITALIZACIÓN DE BARRIOS E INFRAESTRUCTURA PATRIMONIAL EMBLEMÁTICA (PRBIPE GUAYACÁN)"</t>
  </si>
  <si>
    <t>FORTALECIMIENTO MUNICIPAL PROGRAMA DE REVITALIZACION DE BARRIOS E INFRAESTRUCTURA PATRIMONIAL EMBLEMATICA GUAYACAN COQUIMBO</t>
  </si>
  <si>
    <t>SANEAMIENTO DE TÍTULOS DE DOMINIO, SECTOR LA PAMPILLA, COQUIMBO</t>
  </si>
  <si>
    <t>ASISTENCIA TÉCNICA PARA IMPLEMENTAR SOLUCIONES SANITARIAS, CONSTRUCTIVAS Y OBRAS COMPLEMENTARIAS EN BENEFICIO DE FAMILIAS DE LA COMUNA DE ANDACOLLO</t>
  </si>
  <si>
    <t>PASOS DE SERVIDUMBRE ALCANTARILLADO DE CUZ CUZ, ILLAPEL</t>
  </si>
  <si>
    <t>CONSTRUCCIÓN CASETAS SANITARIAS, LIMAHUIDA.</t>
  </si>
  <si>
    <t>CONTRATACIÓN DE PROFESIONALES PARA LA FORMULACIÓN Y DESARROLLO DE PROYECTOS COMUNA DE ILLAPEL</t>
  </si>
  <si>
    <t>SOLUCIONES MEJORADAS DE AGUA DE BEBIDA EN CASERIOS Y VILLORRIOS SIN APR - CANELA.</t>
  </si>
  <si>
    <t>SANEAMIENTO SANITARIO Y AGUAS LLUVIA SECTOR LAS MANGAS, EL LLANO Y HUENTELAUQUEN NORTE, CANELA</t>
  </si>
  <si>
    <t>ASISTENCIA TÉCNICA PARA ELABORACIÓN DE PROYECTOS PMB Y OBRAS VARIAS</t>
  </si>
  <si>
    <t>“ASISTENCIA TECNICA PARA LA GENERACIÓN DE PROYECTOS DE SOLUCIONES SANITARIAS, EN LAS LOCALIDADES DE LLIMPO Y SANTA ROSA, SALAMANCA"</t>
  </si>
  <si>
    <t>ASISTENCIA LEGAL DE ADQUISICIÓN DE SERVIDUMBRE COMPLEMENTARIA CSS, PANGUESILLO</t>
  </si>
  <si>
    <t>ASISTENCIA TÉCNICA PARA EL DESARROLLO DE PROYECTOS SANITARIOS, COMUNA DE MONTE PATRIA</t>
  </si>
  <si>
    <t>CONTRATACIÓN DE PROFESIONALES PARA DISEÑOS DE SANEAMIENTO SANITARIO, VARIAS LOCALIDADES, COMUNA DE PUNITAQUI</t>
  </si>
  <si>
    <t>PROGRAMA DE ASISTENCIA SOCIAL DEL MINISTERIO DE INTERIOR (ÁMBITO REGIONAL)</t>
  </si>
  <si>
    <t>Andacollo,Ovalle,Paihuano,Punitaqui,Rio Hurtado,Salamanca,Canela,Combarbala,Coquimbo,Illapel,La Higuera,La Serena,Los Vilos,Monte Patria</t>
  </si>
  <si>
    <t>24.03.015.01</t>
  </si>
  <si>
    <t>Programa de Atención Integral Familiar 24 Horas</t>
  </si>
  <si>
    <t>24.03.107.01</t>
  </si>
  <si>
    <t>Plan Comunal de Seguridad Pública</t>
  </si>
  <si>
    <t>ACTUALIZACION PLAN REGULADOR COMUNAL DE COQUIMBO</t>
  </si>
  <si>
    <t>COQUIMBO</t>
  </si>
  <si>
    <t>DIAGNÓSTICO FORMULACIÓN DE LA POLÍTICA REGIONAL DEL BORDE COSTERO</t>
  </si>
  <si>
    <t>REGIONAL</t>
  </si>
  <si>
    <t>ACTUALIZACION ESTUDIO DE RIESGOS DE TSUNAMI Y ADECUACIÓN DEL PLAN REG</t>
  </si>
  <si>
    <t>LA SERENA</t>
  </si>
  <si>
    <t>INVESTIGACION PARA LA IMPLE.DE LA POLÍTICA REGIONAL RURAL CAMPS.</t>
  </si>
  <si>
    <t>REPOSICION ASCENSOR EDIFICIO CONSISTORIAL LA SERENA</t>
  </si>
  <si>
    <t>ACTUALIZACION ERD AL 2030 y PROPUESTA BASE PROT, REGIÓN DE COQUIMBO.</t>
  </si>
  <si>
    <t>APLICACIÓN NUMERAL 2.1 GLOSA COMÚN PARA LOS GOBIERNOS REGIONAES</t>
  </si>
  <si>
    <t>SUBSIDIOS PARA LA OPERACION DE PROYECTOS DE ENERGIA FOTOVOLTAICA (30080167-0)</t>
  </si>
  <si>
    <t>CEAZA - CORPORACIÓN CENTRO DE ESTUDIOS AVANZADOS EN ZONAS ÁRIDAS</t>
  </si>
  <si>
    <t>CORPORACION REGIONA DE DESARROLLO PRODUCTIVO , REGION DE COQUIMBO (30465142-0)</t>
  </si>
  <si>
    <t>OTROS GASTOS CORRIENTES - COMPENSACIÓN POR DAÑOS A TERCEROS Y/O A L PROPIEDAD.</t>
  </si>
  <si>
    <t>REPOSICION VEHICULOS PDI IV REGIÓN POLICIAL DE COQUIMBO</t>
  </si>
  <si>
    <t>REPOSICION VEHÍCULOS PARA MANEJO DE RESIDUOS, CANELA</t>
  </si>
  <si>
    <t>CANELA</t>
  </si>
  <si>
    <t>ADQUISICION 2 CAMIONES LIMPIA FOSAS 5.500 Y 9.000 LITROS ,OVALLE</t>
  </si>
  <si>
    <t>OVALLE</t>
  </si>
  <si>
    <t>ADQUISICION CAMIÓNES RECOLECTORES DE RESIDUOS SÓLIDOS ANDACOLLO</t>
  </si>
  <si>
    <t>ANDACOLLO</t>
  </si>
  <si>
    <t>ADQUISICION CAMIONES RECOLECTORES DE RESIDUOS SÓLIDOS DOMICILIARIOS, COMUNA DE SALAMANCA</t>
  </si>
  <si>
    <t>SALAMANCA</t>
  </si>
  <si>
    <t>REPOSICION VEHICULOS POLICIALES PARA LA REGION DE COQUIMBO</t>
  </si>
  <si>
    <t>ADQUISICIÓN DE CONTENEDORES DE RESIDUOS INTRADOMICILIARIOS</t>
  </si>
  <si>
    <t>VICUÑA</t>
  </si>
  <si>
    <t>ADQUISICION CÁMARAS DE FISCALIZACIÓN PARA TP, EJE COLON</t>
  </si>
  <si>
    <t>ADQUISICION EQUIPOS ESPECIALIZADOS SECCIÓN CRIMINALISTICA COQUIMBO</t>
  </si>
  <si>
    <t>ADQUISICION DE BUS ONCOLÓGICO, COMUNA DE LA SERENA.</t>
  </si>
  <si>
    <t>ADQUISICION CAMION IMPRIMADOR - CONSERVACION RED VIAL REGION DE
COQUIMBO</t>
  </si>
  <si>
    <t>ADQUISICION DE BUS PARA TRANSPORTE DE ORGANIZACIONES</t>
  </si>
  <si>
    <t>ADQUISICION VEHÍCULOS PARA FUNCIONES ADMINISTRATIVAS, ILLAPEL</t>
  </si>
  <si>
    <t>ILLAPEL</t>
  </si>
  <si>
    <t>ADQUISICION DE VEHÍCULOS PARA LA MUNICIPALIDAD DE LOS VILOS</t>
  </si>
  <si>
    <t>LOS VILOS</t>
  </si>
  <si>
    <t>REPOSICION VEHÍCULOS OPERATIVOS IVª ZONA CARABINEROS COQUIMBO</t>
  </si>
  <si>
    <t>ADQUISICION VEHÍCULOS PARA FUNCIONES ADMINISTRATIVAS, SALAMANCA.</t>
  </si>
  <si>
    <t>ADQUISICION DE VEHÌCULO PARA ARREGLO DE EVENTOS, COMUNA DE LA SERENA</t>
  </si>
  <si>
    <t>REPOSICION VEHÍCULOS MENORES MUNICIPALES</t>
  </si>
  <si>
    <t>COMBARBALÁ</t>
  </si>
  <si>
    <t>ADQUISICION CAMIÓN RECOLECTOR DE RESIDUOS SÓLIDOS COMUNA DE
ILLAPEL</t>
  </si>
  <si>
    <t xml:space="preserve">ADQUISICION LUMINARIAS PÚBLICAS PARA LOCALIDADES RURALES, COMUNA DE LA SERENA
</t>
  </si>
  <si>
    <t>PUNITAQUI</t>
  </si>
  <si>
    <t>MONTE PATRIA</t>
  </si>
  <si>
    <t>RÍO HURTADO</t>
  </si>
  <si>
    <t>RESTAURACION ESTRUCTURAL IGLESIA PARROQUIAL DE ANDACOLLO</t>
  </si>
  <si>
    <t>CONSTRUCCION VIVIENDAS PARA DOCENTES ESCUELA DE PICHASCA, R. HURTADO</t>
  </si>
  <si>
    <t>REPOSICION GIMNASIO MUNICIPAL DE SALAMANCA</t>
  </si>
  <si>
    <t>REPOSICION ESTADIO MUNICIPAL DE PUNITAQUI</t>
  </si>
  <si>
    <t>CONSTRUCCION III CESFAM URBANO OVALLE</t>
  </si>
  <si>
    <t>MEJORAMIENTO SISTEMA APR HUANTA VICUÑA</t>
  </si>
  <si>
    <t>MEJORAMIENTO ENLACE RUTA 5 AMUNATEGUI</t>
  </si>
  <si>
    <t xml:space="preserve">REPOSICIÓN CENTRO SALUD PUNITAQUI </t>
  </si>
  <si>
    <t>CONSTRUCCION MERCADO DEL MAR, COMUNA DE COQUIMBO</t>
  </si>
  <si>
    <t>CONSTRUCCION EDIFICIO CONSISTORIAL DE COQUIMBO</t>
  </si>
  <si>
    <t>CONSTRUCCION GIMNASIO POLIDEPORTIVO LAS COMPAÑIAS, LA SERENA</t>
  </si>
  <si>
    <t>REPOSICION ESCUELA BASICA DE PISCO ELQUI, PAIHUANO</t>
  </si>
  <si>
    <t>PAIHUANO</t>
  </si>
  <si>
    <t>CONSTRUCCION EMBALSE MURALLAS VIEJAS,RIO COMBARBALA</t>
  </si>
  <si>
    <t>CONSTRUCCIÓN EMBALSE LA TRANCA EN RÍO COGOTI</t>
  </si>
  <si>
    <t>CONSTRUCCIÓN ESTADIO MUNICIPAL DE CANELA BAJA</t>
  </si>
  <si>
    <t>HABILITACION COSTANERA RIO LIMARI (OVALLE)</t>
  </si>
  <si>
    <t>CONSTRUCCIÓN CENTRO DE DIFUSIÓN DEL PATRIMONIO COMUNAL, RÍO HURTADO.</t>
  </si>
  <si>
    <t>REPOSICIÓN PARCIAL DE ESCUELA JUAN CARRASCO, ILLAPEL</t>
  </si>
  <si>
    <t>CONSTRUCCIÓN EDIFICIO CONSISTORIAL MUNICIPALIDAD DE LOS VILOS</t>
  </si>
  <si>
    <t>CONSTRUCCIÓN PER INFIERNILLO II ETAPA</t>
  </si>
  <si>
    <t>CONSTRUCCION INFR. PESQUERA CALETA PUERTO MANSO, CANELA</t>
  </si>
  <si>
    <t>MEJORAMIENTO PASEO SECTOR SUR COSTANERA LOS VILOS</t>
  </si>
  <si>
    <t>CONSTRUCCIÓN DE OBRAS DE UBANIZACIÓN BÁSICA PUNTA COLORADA, LA HIGUERA</t>
  </si>
  <si>
    <t>LA HIGUERA</t>
  </si>
  <si>
    <t>CONSTRUCCIÓN INFRAESTRUCTURA DEPORTIVA EN LA LOCALIDAD DE LA HIGUERA</t>
  </si>
  <si>
    <t>CONSTRUCCIÓN CENTRO CULTURAL PAIHUANO</t>
  </si>
  <si>
    <t>AMPLIACIÓN SISTEMA APR TAMBILLOS, COQUIMBO</t>
  </si>
  <si>
    <t>REPOSICIÓN  1º CÍA. DE BOMBEROS SINDEMPART COQUIMBO</t>
  </si>
  <si>
    <t>MEJORAMIENTO ESTADIO MUNICIPAL,VICUÑA</t>
  </si>
  <si>
    <t>CONSTRUCCIÓN CENTRO CULTURAL BICENTENARIO, CIUDAD MONTE PATRIA</t>
  </si>
  <si>
    <t>REPOSICIÓN COLEGIO YUNGAY DE EDUCACIÓN ESPECIAL OVALLE</t>
  </si>
  <si>
    <t>REPOSICION ESCUELA BÁSICA EL CRISOL,OVALLE</t>
  </si>
  <si>
    <t>REPOSICIÓN ESCUELA AMÉRICA, COMBARBALA</t>
  </si>
  <si>
    <t>PREVENCIÓN CONTROL DE HIDATIDOSIS EN PROVINCIA DE LIMARI</t>
  </si>
  <si>
    <t>PROVINCIAL LIMARÍ</t>
  </si>
  <si>
    <t>CONSTRUCCIÓN SISTEMA DE APR ASIENTO VIEJO, ILLAPEL</t>
  </si>
  <si>
    <t>CONSTRUCCIÓN CASA DE LA CULTURA COMUNAL, LOS VILOS</t>
  </si>
  <si>
    <t>MEJORAMIENTO RUTA 41-CH, SECTOR LA LAGUNA- LLANO LAS LIEBRES</t>
  </si>
  <si>
    <t>REPOSICION POSTA RURAL DE HORCON, PAIHUANO</t>
  </si>
  <si>
    <t>CONSTRUCCION PLAN DE CIERRE VERTEDERO EL GALLO COMUNA ANDACOLLO</t>
  </si>
  <si>
    <t>PLANES MARCO DE DESARROLLO TERRITORIAL 2(PMDT2)</t>
  </si>
  <si>
    <t>REPOSICION RETEN DE CARABINEROS CHAÑARAL ALTO, MONTE PATRIA</t>
  </si>
  <si>
    <t>HABILITACION CASA DE LA MEMORIA COMUNA COQUIMBO</t>
  </si>
  <si>
    <t>CONSTRUCCION CESFAM SAN ISIDRO - CALINGASTA, VICUÑA</t>
  </si>
  <si>
    <t>CONSTRUCCION SERVICIO DE URGENCIA SALA IRA - ERA H. VICUÑA</t>
  </si>
  <si>
    <t>REPOSICION ESCUELA BASICA LOS MORALES, COMUNA MONTE PATRIA</t>
  </si>
  <si>
    <t xml:space="preserve">REPOSICION CONSULTORIO GENERAL URBANO DE SAN JUAN </t>
  </si>
  <si>
    <t>MEJORAMIENTO ESPACIO PUBLICO, SECTOR HUAMPULLA</t>
  </si>
  <si>
    <t>CONSTRUCCIÓN POSTA SALUD RURAL CHUNGUNGO, COMUNA DE LA HIGUERA</t>
  </si>
  <si>
    <t xml:space="preserve">CONSTRUCCIÓN CESFAM II EN SECTOR TIERRAS BLANCAS </t>
  </si>
  <si>
    <t xml:space="preserve">CONSTRUCCIÓN PROLONGACIÓN CALLE VIÑA DEL MAR LAS COMPAÑÍAS LA SERENA </t>
  </si>
  <si>
    <t xml:space="preserve">REPOSICIÓN EDIFICACIÓN ESC. PSICOLOGÍA Y ENFERMERÍA ULS </t>
  </si>
  <si>
    <t xml:space="preserve">MEJORAMIENTO ACCESO CALINGASTA, VICUÑA </t>
  </si>
  <si>
    <t xml:space="preserve">CONSTRUCCÍON CASA DE ACOGIDA DE COMBARBALÁ- COMBARBALÁ </t>
  </si>
  <si>
    <t xml:space="preserve">REPOSICIÓN ESCUELA CONCENTRACIÓN FRONTERIZA, COMUNA DE MONTE PATRIA </t>
  </si>
  <si>
    <t>REPOSICIÓN ESCUELA DE CANELA BAJA, CANELA</t>
  </si>
  <si>
    <t>CONSERVACIÓN DE PAVIMENTOS REGIÓN DE COQUIMBO, AÑO 2013</t>
  </si>
  <si>
    <t>CONSTRUCCION POSTA SALUD RURAL LOS POZOS, CANELA</t>
  </si>
  <si>
    <t>MEJOR. EMBARQUE Y DESEMBARQUE DE PASAJEROS PTA DE CHOROS (DISEÑO)</t>
  </si>
  <si>
    <t>CONST. OBRAS DE PROTECCION COSTERA FARO MONUMENTAL LA SERENA (DISEÑO)</t>
  </si>
  <si>
    <t>CONSTRUCCION VIAS DE EVACUACION ZONA COSTERA LA SERENA COQUIMBO (EJECUCION)</t>
  </si>
  <si>
    <t>REPOSICIÓN UNIDAD DE ATENCIÓN POST PENITENCIARÍA REGIÓN COQUIMBO</t>
  </si>
  <si>
    <t>CONSTRUCCION SISTEMA APR TILAMA, COMUNA DE LOS VILOS</t>
  </si>
  <si>
    <t>REPOSICION ACCESO SUR PICHIDANGUI, COMUNA DE LOS VILOS</t>
  </si>
  <si>
    <t>CONSERVACION EDIFICIO IV REGION POLICIAL DE COQUIMBO</t>
  </si>
  <si>
    <t>CONSERVACION ESTADIO DE FUTBOL DE TONGOY, COQUIMBO</t>
  </si>
  <si>
    <t>CONSERVACION CAMINO BASICO RUTA D-457, SAMO ALTO-ANDACOLLO, TRELQUI</t>
  </si>
  <si>
    <t>PROVINCIAL ELQUI</t>
  </si>
  <si>
    <t>CONSERVACION CAMINO BASICO RUTA D-37E,S:CAIMANES-TÚNEL LAS ASTAS</t>
  </si>
  <si>
    <t>PROVINCIAL CHOAPA</t>
  </si>
  <si>
    <t>CONSERVACION CAMINO BASICO RUTA D-563, S:CRUCE RUTA 45 - SAN JULIAN</t>
  </si>
  <si>
    <t>REPOSICION COLEGIO DARIO SALAS, LAS COMPAÑÍAS, LA SERENA</t>
  </si>
  <si>
    <t>MEJORAMIENTO PARQUE URBANO AVENIDA SUR, COMBARBALA</t>
  </si>
  <si>
    <t>REPOSICION DEL COMPLEJO DEPORTIVO BERNARDO O`HIGGINS, ILLAPEL</t>
  </si>
  <si>
    <t>AMPLIACION SERVICIO MEDICO LEGAL DE LA SERENA</t>
  </si>
  <si>
    <t>CONSTRUCCION INSTITUTO DE REHABILITACION, TELETON, DE COQUIMBO</t>
  </si>
  <si>
    <t>REPOSICION CUARTEL BICRIM COQUIMBO</t>
  </si>
  <si>
    <t>CONSERVACION PAVIMENTOS AÑO 2017, REGION DE COQUIMBO</t>
  </si>
  <si>
    <t>REPOSICION HOGAR MASCULINO DE PUNITAQUI</t>
  </si>
  <si>
    <t>MEJOR. CANCHA DE FUTBOL DE SERON, RIO HURTADO</t>
  </si>
  <si>
    <t>HABILITACION CENTRO DE EXTENSION CULTURAL PARA EL PATRIMONIO, COMUNA DE LA SERENA</t>
  </si>
  <si>
    <t>CONST. PARQUE CHAÑARAL ALTO, COMUNA DE MTE PATRIA</t>
  </si>
  <si>
    <t>CONST. ELECTRIFICACION EL PERAL, COMBARBALA</t>
  </si>
  <si>
    <t>CONST. RED ELECTRICA PULPICA CENTRO MONTE PATRIA</t>
  </si>
  <si>
    <t>CONST. ELECTRIFICACION EL RINCON DE LA CALERA II ETAPA, OVALLE</t>
  </si>
  <si>
    <t>CONST. RED ELECTRICA RURAL LA RINCONADA-ESCORZA, PUNITAQUI</t>
  </si>
  <si>
    <t>CONST. PROYECTO ELECTRIFICACION RURAL EN LA LOCALIDAD DE CESPEDES, ILLAPEL</t>
  </si>
  <si>
    <t>CONST. ELECTRIFICACION LAS CARDAS SECTOR II, COMUNA DE COQUIMBO</t>
  </si>
  <si>
    <t>REPOSICION CON RELOCALIZACION RETEN PICHASCA, COMUNA DE RIO HURTADO</t>
  </si>
  <si>
    <t>CONSTRUCCION INFR. PESQUERA ARTESANAL CTA MAITENCILLO, CANELA</t>
  </si>
  <si>
    <t>CONSTRUCCION EDIFICIO CONSISTORIAL  COMUNA DE LA SERENA</t>
  </si>
  <si>
    <t>AMPLIACION EDIFICIO CONSISTORIAL, OVALLE</t>
  </si>
  <si>
    <t>REPOSICIÓN CES FAMILIAR, RIO HURTADO</t>
  </si>
  <si>
    <t>REPOSICION ESTADIO MUNICIPAL DE COMBARBALA</t>
  </si>
  <si>
    <t>MEJOR.  EJE BALMACEDA-O'HIGGINS MONTE PATRIA</t>
  </si>
  <si>
    <t>RESTAURACION CASA GABRIELA MISTRAL EN LAS COMPAÑIAS, LA SERENA</t>
  </si>
  <si>
    <t>DIAGNOSTICO Y PLAN DE ACCION RUTA PATRIMONIAL IGLESIAS PROV. LIMARI</t>
  </si>
  <si>
    <t>REPOSICION ESCUELA RURAL LAS BARRANCAS, COQUIMBO</t>
  </si>
  <si>
    <t>MEJOR. PAVIMENTOS PARTICIPATIVOS 24 LLAMADO IV REGION</t>
  </si>
  <si>
    <t>MEJORAMIENTO PLAZA GABRIELA MISTRAL</t>
  </si>
  <si>
    <t>CONSTR.  INFRAESTRUCTURA  PESQUERA ARTESANAL CALETA LA HERRADURA, CQBO</t>
  </si>
  <si>
    <t>CONSTR.  INFRAESTRUCTURA  PESQUERA ARTESANAL CALETA TOTORAL, OVALLE</t>
  </si>
  <si>
    <t>MEJORAMIENTO CALETA PESQUERA TOTORALILLO SUR, LOS VILOS</t>
  </si>
  <si>
    <t>CONSERVACION CAMINO BASICO RUTA D-425 OVALLE-TALHUEN, PROV. LIMARI</t>
  </si>
  <si>
    <t>CONST. ELECTRIFICACION LOCALIDAD RURAL LA CORTADERA, ANDACOLLO</t>
  </si>
  <si>
    <t>CONST. ELECTRIFICACION LOS RULOS II, CANELA</t>
  </si>
  <si>
    <t>CONST. ELECTRIFICACION  SECTOR LA PARRITA-EL TALHUEN, CANELA</t>
  </si>
  <si>
    <t>CONST. RED DE ENERGIA ELECTRICA LA ESTRELLA, LA SERENA</t>
  </si>
  <si>
    <t>CONST. ELECTRIFICACION MANTOS DE HORNILLOS Y TRANQUILLA, OVALLE</t>
  </si>
  <si>
    <t>CONST. INFRAESTRUCTURA PESQUERA ARTESANAL CALETA SIERRA, OVALLE</t>
  </si>
  <si>
    <t>RESTAURACION MONUMENTO HISTORICO CASA PIÑERA, LA SERENA</t>
  </si>
  <si>
    <t>RESTAURACION ESTRUCTURAL IGLESIA SAN VICENTE FERRER, OVALLE</t>
  </si>
  <si>
    <t>CONSTRUCCION PASEO MIRADOR LARRAIN ALCALDE, COMUNA DE LA SERENA</t>
  </si>
  <si>
    <t>CONST. COMPLEJO DEPORTIVO Y OBRAS COMPLEMENTARIAS VEGAS SUR</t>
  </si>
  <si>
    <t>REPOSICION CUARTEL DE BOMBEROS DE CERRILLOS DE TAMAYA, OVALLE</t>
  </si>
  <si>
    <t>MEJORAMIENTO EDIFICIO ANTIGUO MUSEO ARQUEOLOGICO DE LA SERENA</t>
  </si>
  <si>
    <t>CONSTRUCCIÓN CASA DE LA CULTURA, PUNITAQUI</t>
  </si>
  <si>
    <t>DIAGNÓSTICO TRANSPORTE PÚBLICO CONURBACIÓN COQUIMBO - LA SERENA</t>
  </si>
  <si>
    <t>CONSERVACIÓN FAROLES COLONIALES DE LA SERENA</t>
  </si>
  <si>
    <t xml:space="preserve">AMPLIACIÓN EDIFICIO CONSISTORIAL NUEVO EMPLAZAMIENTO, ANDACOLLO </t>
  </si>
  <si>
    <t>MEJORAMIENTO CANCHA DE FÚTBOL, LIGA AMATEUR RÍO HUATULAME EL PALQUI, COMUNA DE MONTE PATRIA</t>
  </si>
  <si>
    <t>MEJORAMIENTO CANCHA DE FÚTBOL CORRE Y VUELA, EL PALQUI, COMUNA DE MONTE PATRIA</t>
  </si>
  <si>
    <t>MEJORAMIENTO CANCHA DE FÚTBOL "WANDERS" DE EL PERALITO, COMUNA DE MONTE PATRIA</t>
  </si>
  <si>
    <t>MEJORAMIENTO VIALIDAD URBANA A TRAVÉS DE MEDIDAS DE BAJO COSTO, COQUIMBO</t>
  </si>
  <si>
    <t>CONSERVACIÓN CBC RUTA D-531, EL OLIVO-CERRILLOS DE TAMAYA, OVALLE</t>
  </si>
  <si>
    <t>CONSERVACIÓN CBC RUTA D-701, SECTOR: LAS RAMADAS - EL CIÉNAGO, PUNITAQUI</t>
  </si>
  <si>
    <t>MEJORAMIENTO PLAZA DE ARMAS DE PICHASCA, COMUNA DE RIO HURTADO</t>
  </si>
  <si>
    <t>CONSERVACIÓN FARO MONUMENTAL LA SERENA</t>
  </si>
  <si>
    <t>AMPLIACIÓN OBRAS DE URBANIZACIÓN, SECTOR ALFALFARES, COMUNA DE LA SERENA (Diseño)</t>
  </si>
  <si>
    <t>CONSTRUCCIÓN URBANIZACIÓN BÁSICA LOCALIDAD DE ALTOVALSOL, COMUNA DE LA SERENA (Diseño)</t>
  </si>
  <si>
    <t>REPOSICIÓN ESCUELA BÁSICA EL CRISOL,  OVALLE</t>
  </si>
  <si>
    <t>MEJORAMIENTO CANCHA COMPLEJO DEPORTIVO EL MILAGRO ANFA LA PAMPA</t>
  </si>
  <si>
    <t>CONSTRUCCIÓN CENTRO COMUNITARIO MUNICIPAL, COMUNA DE ILLAPEL</t>
  </si>
  <si>
    <t>PREVENCION CONSUMO DE DROGAS Y ALCOHOL COMUNAS CANELA Y SALAMANCA</t>
  </si>
  <si>
    <t>REPOSICION CENTRO DE SALUD DE CAREN, COMUNA MONTE PATRIA</t>
  </si>
  <si>
    <t>MEJORAMIENTO CANCHA DE FUTBOL  DE HURTADO</t>
  </si>
  <si>
    <t>MEJOR. CALLE ELICURA ENTRE CALLES ARAUCO Y MILLARAY, LOS VILOS</t>
  </si>
  <si>
    <t>MEJOR. CALLE DOS PONIENTE DE PICHIDANGUI, COMUNA DE LOS VILOS</t>
  </si>
  <si>
    <t>REPOSICION TENENCIA PAIHUANO, COMUNA DE PAIHUANO</t>
  </si>
  <si>
    <t>REPOSICION PUEBLO ARTESANAL DE HORCON, PAIHUANO</t>
  </si>
  <si>
    <t>CONSTRUCCION TEATRO REGIONAL, LA SERENA</t>
  </si>
  <si>
    <t>APLICACIÓN LETRA A) ART. CUARTO TRANSITORIO LEY Nº 20.378</t>
  </si>
  <si>
    <t>ADQUISICIÓN CARRO BOMBA DE RESCATE VEHICULAR PESADO</t>
  </si>
  <si>
    <t>ADQUISICION DOS CARROS BOMBA URBANO MAYOR Y UN CARRO URBANO 4 X4</t>
  </si>
  <si>
    <t>ADQUISICIÓN CAMIONETA RESCATE INTEGRAL CUERPO DE BOMBEROS DE ANDACOLLO</t>
  </si>
  <si>
    <t>ADQUISICION CARRO BOMBA 4X4 PARA CUERPO DE BOMBEROS DE RÍO HURTADO</t>
  </si>
  <si>
    <t>ADQUISICION CARRO FORESTAL 4X4 C. DE BOMBEROS, PUNITAQUI</t>
  </si>
  <si>
    <t>ADQUISICION CARROS DE RESCATE C-9A, CUERPO DE BOMBEROS EL PALQUI</t>
  </si>
  <si>
    <t>ADQUISICIÓN UNIDAD DE RESCATE RÁPIDO Y MINERO NUEVA R2</t>
  </si>
  <si>
    <t>ADQUISICION EQUIPAMIENTO DE PROTECCION PERSONAL NORMADO PARA BOMBER</t>
  </si>
  <si>
    <t>UNIVERSIDAD CATÓLICA DEL NORTE - Análisis Evaluación de Recursos Hídricos Subterráneos Costeros (30404173-0).</t>
  </si>
  <si>
    <t>INIA - Transferencia Tecnológica para la Optimización del Riego en Hortalizas (30404134-0).</t>
  </si>
  <si>
    <t>INIA - Análisis Forraje Verde Hidropónico para Crianceros del Limarí (30404133-0).</t>
  </si>
  <si>
    <t>FUNDACION CHILE - Análisis Reúso de Aguas Residuales Tratadas para uso Productivo (30404132-0).</t>
  </si>
  <si>
    <t>CENTRO DE ESTUDIOS AVANZADOS EN ZONAS ÁRIDAS (CEAZA) - Investigación Áreas Potenciales e Implementación de Barreras de Nieve (30403127-0).</t>
  </si>
  <si>
    <t>CENTRO DE ESTUDIOS AVANZADOS EN ZONAS ÁRIDAS (CEAZA) - Investigación Transferencia Tecnológica de Bioproductos Nativos (30403034-0).</t>
  </si>
  <si>
    <t>CENTRO DE ESTUDIOS AVANZADOS EN ZONAS ÁRIDAS (CEAZA) - Análisis Monitoreo y Modelamiento Hidrológico Cabeceras (30404077-0).</t>
  </si>
  <si>
    <t>145 FIA - Capacitación Fortalecimiento Innovación Productores Damascos Choapa (30413176-0).</t>
  </si>
  <si>
    <t>CENTRO DE ESTUDIOS AVANZADOS EN ZONAS ÁRIDAS (CEAZA) - Investigación Método Holístico de Evaluación del Caudal Ecológico (30404078-0).</t>
  </si>
  <si>
    <t>INIA - Análisis Monitoreo del Potencial de Capacidad de Carga Animal (30404124-0).</t>
  </si>
  <si>
    <t>CENTRO DE ESTUDIOS AVANZADOS EN ZONAS ÁRIDAS (CEAZA) - Análisis Evaluación y Monitoreo de Pastizales (30404123-0).</t>
  </si>
  <si>
    <t>CORPORACIÓN REGIONAL DESARROLLO PRODUCTIVO - Diagnóstico de Sitios con Potencial Presencia de Contaminantes (30413131-0).</t>
  </si>
  <si>
    <t>CENTRO DE AGUAS PARA ZONAS ÁRIDAS (CAZALAC) - Investigación Producción Acelerada de Forraje con Bajo Consumo Hídrico (30404025-0).</t>
  </si>
  <si>
    <t>CORPORACIÓN REGIONAL DESARROLLO PRODUCTIVO - Investigación Plan de Desarrollo Productivo y Transferencia Tecnologi (30467287-0).</t>
  </si>
  <si>
    <t>CORPORACIÓN REGIONAL DESARROLLO PRODUCTIVO - Investigación Modelo de Negocios y Estrategias de Internacionalizació (30467236-0).</t>
  </si>
  <si>
    <t>CORPORACIÓN REGIONAL DESARROLLO PRODUCTIVO - Análisis Alternativas de Solución al Manejo de Residuos Sólidos (30467285-0).</t>
  </si>
  <si>
    <t>FIA - Estudio Básico Análisis impacto y proyectos asociados a recursos hídricos (30467235-0).</t>
  </si>
  <si>
    <t>FIA - Producción y cadena de valor para la quínoa (30467239-0).</t>
  </si>
  <si>
    <t>CORPORACIÓN REGIONAL DESARROLLO PRODUCTIVO - Análisis diseño de la gobernanza para el GIRH (40000044).</t>
  </si>
  <si>
    <t>CORPORACIÓN REGIONAL DESARROLLO PRODUCTIVO - Análisis económico de tecnologías de manejo y transporte de RSD (40000048).</t>
  </si>
  <si>
    <t>UNIVERSIDAD CATÓLICA DEL NORTE - Bioproductos marinos como neutracenticos contra el cáncer (30485937-0).</t>
  </si>
  <si>
    <t>CENTRO DE ESTUDIOS AVANZADOS EN ZONAS ÁRIDAS (CEAZA) - Plan de gestión de glaciares para la región de Coquimbo (40000343).</t>
  </si>
  <si>
    <t>FUNDACIÓN EMPRESARIAL EUROCHILE - Convention Bareau , como motor turístico regional (30485971-0).</t>
  </si>
  <si>
    <t>UNIVERSIDAD CENTRAL - Realidad Inmersiva e innovación tecnológica astroturismo (30485970-0).</t>
  </si>
  <si>
    <t>UNIVERSIDAD CATÓLICA DEL NORTE - Ecosistema de emprendimiento liceos técnicos de Coquimbo (30485966-0).</t>
  </si>
  <si>
    <t>UNIVERSIDAD CATÓLICA DEL NORTE - Astromistral revalorizar Gabriela en turismo astronómico (30485947-0).</t>
  </si>
  <si>
    <t>UNIVERSIDAD CATÓLICA DEL NORTE - Producción de hidrogel algal como estrategia de riego (30485882-0).</t>
  </si>
  <si>
    <t>UNIVERSIDAD CATÓLICA DEL NORTE - Valoración nutricional de productos del mar en la región de Coquimbo (30485950-0)</t>
  </si>
  <si>
    <t>UNIVERSIDAD CATÓLICA DEL NORTE - Fortalecimiento económico del CBC Coquimbo – Porto Alegre (30485943-0).</t>
  </si>
  <si>
    <t>PONTIFICIA U. CATÓLICA DE CHILE - Innovación para el reúso de agua y su replicabilidad (30485965-0).</t>
  </si>
  <si>
    <t>INIA - Descripción de la nuez para elaboración de subproductos (30485987-0).</t>
  </si>
  <si>
    <t>INIA - Monitoreo satelital de la demanda de riego regional (30485936-0).</t>
  </si>
  <si>
    <t>INIA - Agregación de valor para pequeños olivicultores de Elqui (30485990-0).</t>
  </si>
  <si>
    <t>UNIVERSIDAD CATÓLICA DEL NORTE - Monitoreo y control preventivo de la salinización en acuíferos (30485954-0).</t>
  </si>
  <si>
    <t>INIA - Tasas de riego diferenciada en nogal según estado fenológico (30485988-0).</t>
  </si>
  <si>
    <t>UNIVERSIDAD SANTO TOMÁS - Acuicultura sustentable e industria ostionera regional (30486026-0).</t>
  </si>
  <si>
    <t>INFOR - Capacitación generación de un sistema de gestión de la vegetación (30431522-0)</t>
  </si>
  <si>
    <t>IFOP – Consolidación estrategia pesquera acuícola del camarón en la cuenca del Río Choapa (30480241-0).</t>
  </si>
  <si>
    <t>SUBSECRETARÍA DEL TRABAJO - PROGRAMA PROEMPLEO 2018</t>
  </si>
  <si>
    <t>SERVICIO DE SALUD COQUIMBO - FAR 2018</t>
  </si>
  <si>
    <t>CONSTRUCCIÓN SOLUCIONES SANITARIAS Y SISTEMA ALCANTARILLADO, PUNTA  DE CHOROS.</t>
  </si>
  <si>
    <t>CONSTRUCCIÓN DE SOLUCIONES SANITARIAS LOCALIDAD NUEVA AURORA, OVALLE.</t>
  </si>
  <si>
    <t>CONSTRUCCION CASETAS SANITARIAS DE HUANA, MONTE PATRIA</t>
  </si>
  <si>
    <t>CONECTIVIDAD DE TELECOMUNICACIONES EN LOS TERRITORIOS PIRDT PRIMERA ETAPA.</t>
  </si>
  <si>
    <t xml:space="preserve">CONSTRUCCIÓN OBRAS DE URBANIZACIÓN BÁSICA LA HIGUERA (**) </t>
  </si>
  <si>
    <t>CONSTRUCCION SOLUCIONES SANITARIAS E INTERMEDIAS PISCO ELQUI, PAIHUANO</t>
  </si>
  <si>
    <t>CONSTRUCCION SOLUCIONES SANITARIAS LOCALIDAD DE PANGUESILLO, SALAMANCA</t>
  </si>
  <si>
    <t>CONSTRUCCION SOLUCIONES SANITARIAS RECOLETA, OVALLE</t>
  </si>
  <si>
    <t>CONSTRUCCION SOLUCIONES SANITARIAS SECTOR DE LIMAHUIDA, ILLAPEL</t>
  </si>
  <si>
    <t>CONSTRUCCION SOLUCIONES SANITARIAS DE TAHUINCO, SALAMANCA</t>
  </si>
  <si>
    <t>CONSTRUCCION SOLUCIONES SANITARIAS SECTOR LAS CAÑAS II, ILLAPEL</t>
  </si>
  <si>
    <t>NORMALIZACIÓN SIST. ALCANT., CSS Y OBRAS URBANIZ. HUENTELAUQUÉN NORTE</t>
  </si>
  <si>
    <t>CONSTRUCCION ALCANTARILLADO Y SOLUCIONES SANITARIA EL ARENAL, VICUÑA.</t>
  </si>
  <si>
    <t>CONSTRUCCION SOLUCIONES SANITARIAS HUENTELAUQUEN SUR, CANELA.</t>
  </si>
  <si>
    <t>INNOVACHILE - Transferencia Evaluación Comportamiento Jibia en la Región de Coquimb (30350829-0).</t>
  </si>
  <si>
    <t>INNOVACHILE - Transferencia Capital Humano para la Innovación (30350833-0).</t>
  </si>
  <si>
    <t>INNOVACHILE - Transferencia Programa de Difusión Tecnológica a Productores Agrícolas (30382672-0).</t>
  </si>
  <si>
    <t>INNOVACHILE - Transferencia Estudios Hidrogeológicos y Geofísicos por Sectores y Microcuencas (30382623-0)</t>
  </si>
  <si>
    <t>INNOVACHILE - Transferencia Programa de Difusión Tecnológica de Fomento a la Reconversión Agrícola (30382576-0).</t>
  </si>
  <si>
    <t>CONICYT - Transferencia Diseño de Magíster Orientado en Gestión de Recurso Hídrico (30382173-0).</t>
  </si>
  <si>
    <t>128 UNIVERSIDAD DE CHILE - Prospección Germoplasma y Tecnología para Cosecha Temprana de Fruta (30404028-0).</t>
  </si>
  <si>
    <t>129 UNIVERSIDAD DE CHILE - Transferencia Tecnológica e Innovación en Riego Uva Pisquera Limarí (30404129-0).</t>
  </si>
  <si>
    <t>130 CORFO - Transferencia Articulación De Redes y Vinculación con el Entorno (30467186-0).</t>
  </si>
  <si>
    <t>131 CORFO - Transferencia Desarrollo de Locaciones Fílmicas y Cinematográficas (30467194-0).</t>
  </si>
  <si>
    <t>132 CORFO - Transferencia Mejoramiento de la Competitividad del Astroturismo (30467183-0)</t>
  </si>
  <si>
    <t>133 CORFO - Transferencia Ecosistema de Emprendimiento Dinámico Regional (30467086-0).</t>
  </si>
  <si>
    <t>134 CORFO - Transferencia Desarrollo de Capacidades e Identidad Gastronómica (30467149-0).</t>
  </si>
  <si>
    <t>136 CORFO - Transferencia Apoyo a la Implementación de la Hoja de Ruta del Per (30467142-0).</t>
  </si>
  <si>
    <t>UNIVERSIDAD DE LA SERENA (ULS) - Soluciones TEC para distribución de agua potable rural (30485867-0).</t>
  </si>
  <si>
    <t>UNIVERSIDAD DE LA SERENA (ULS) - Mapeo genético del hongo fitopatogeno Botrytis Cinerea (30485880-0).</t>
  </si>
  <si>
    <t>UNIVERSIDAD DE LA SERENA (ULS) - Calamar gigante: desarrollo de bioproductos marinos (30485942-0).</t>
  </si>
  <si>
    <t>UNIVERSIDAD DE LA SERENA (ULS) - Prospección funcional del aceite de oliva regional (30485929-0).</t>
  </si>
  <si>
    <t>UNIVERSIDAD DE LA SERENA (ULS) - Mejoramiento de la gestión en la pequeña minería (30485973-0).</t>
  </si>
  <si>
    <t>UNIVERSIDAD DE LA SERENA (ULS) - Refrigeración solar para agricultura y acuicultura (30485945-0).</t>
  </si>
  <si>
    <t>UNIVERSIDAD DE CHILE - Agricultura fotovoltaica  ahorrar agua produciendo energía (30485931-0).</t>
  </si>
  <si>
    <t>UNIVERSIDAD DE CHILE - Gestión territorial de pasivos ambientales prioritarios (30485870-0).</t>
  </si>
  <si>
    <t>UNIVERSIDAD DE LA SERENA (ULS) - Buenas prácticas para la gestión hídrica organizacional (30485959-0).</t>
  </si>
  <si>
    <t>UNIVERSIDAD DE LA SERENA (ULS) - Realidad virtual para reinventar el astroturismo (30485922-0).</t>
  </si>
  <si>
    <t>UNIVERSIDAD DE LA SERENA (ULS) - Planificación de la inversión en revestimientos hídricos (30485958-0).</t>
  </si>
  <si>
    <t>FONDO REGIONAL DE INICIATIVA LOCAL</t>
  </si>
  <si>
    <t>SUBSECRETARIA DE PESCA – Recuperación de la Sustentabilidad de las Actividades de Pesca (30352777-0)</t>
  </si>
  <si>
    <t>CORFO -APL pequeña minería zonas rezagadas (30439627-0)</t>
  </si>
  <si>
    <t>INDAP- Gestión territorial de INDAP zonas rezagadas etapa II (30440032-0)</t>
  </si>
  <si>
    <t>CORFO – Transferencia Apoyo Iniciativas PMDT y Zona Rezagadas (30377078-0)</t>
  </si>
  <si>
    <t>SEREMI de Bienes Nacionales - Protección Fortalecimiento del Derecho de Propiedad de las CCAA (30385980-0)</t>
  </si>
  <si>
    <t>SEREMI de Bienes Nacionales - Saneamiento de Títulos de Dominio para la Reconstrucción (30434574-0)</t>
  </si>
  <si>
    <t>SUBSECRETARIA DE MINERIA - Prevención de Riesgo y Salud Ocupacional Pequeña Minería (30445575-0)</t>
  </si>
  <si>
    <t>FOSIS - Concurso Regional de Emprendimiento (CREE) 2016 (30459299-0)</t>
  </si>
  <si>
    <t>SERNATUR - Fortalecimiento del Destino Turístico Región de Coquimbo (30419786-0)</t>
  </si>
  <si>
    <t>SERCOTEC - Programa especial de desarrollo local para zonas rezagadas (30464524-0)</t>
  </si>
  <si>
    <t>DIRECON - Capacitación internacional -zonas rezagadas Coquimbo (30452923-0)</t>
  </si>
  <si>
    <t>SUBSECRETARIA DE MINERIA - Capital Minero Región de Coquimbo (30481614-0)</t>
  </si>
  <si>
    <t>SEREMI MEDIO AMBIENTE - Capacitación Plan de manejo sitio Ramsar Huentelauquén (30436632-0)</t>
  </si>
  <si>
    <t>SERNAPESCA - Transferencia para el desarrollo y fomento de la pesca artesanal en la Región de Coquimbo (40000006-0)</t>
  </si>
  <si>
    <t>FOSIS – Programa fortalecimiento emprendimiento zonas rezagadas Región de Coquimbo (30488464-0)</t>
  </si>
  <si>
    <t>CORFO – Mejoramiento competitividad empresarial zonas rezago CORFO 2018 (40001628-0)</t>
  </si>
  <si>
    <t>SERNATUR – Programa fortalecimiento destino turístico zonas rezagadas (40001109-0)</t>
  </si>
  <si>
    <t>DEUDA FLOTANTE</t>
  </si>
  <si>
    <t xml:space="preserve">Ministerio / Institución </t>
  </si>
  <si>
    <t>Solicitado  2018</t>
  </si>
  <si>
    <t>Pagado Agosto 2018</t>
  </si>
  <si>
    <t>Avance de Gasto(%)</t>
  </si>
  <si>
    <t>Solicitado  2017</t>
  </si>
  <si>
    <t>Pagado Julio 2017</t>
  </si>
  <si>
    <t>Var (%)</t>
  </si>
  <si>
    <t>Indicador</t>
  </si>
  <si>
    <t>Ministerio de Energía</t>
  </si>
  <si>
    <t>No APLICA</t>
  </si>
  <si>
    <t>TOTAL</t>
  </si>
  <si>
    <t>Programado ($) 2018</t>
  </si>
  <si>
    <t>Avance (%)</t>
  </si>
  <si>
    <t>Ejecutado Septiembre ($)</t>
  </si>
  <si>
    <t xml:space="preserve">Avance de Agosto Gasto(%) 2018 </t>
  </si>
  <si>
    <t xml:space="preserve">Avance de SeptiembreGasto(%) 2018 </t>
  </si>
  <si>
    <t xml:space="preserve">Avance de Gasto(%) 2018 </t>
  </si>
  <si>
    <t xml:space="preserve">Avance de Gasto(%) 2017 </t>
  </si>
  <si>
    <t>Pagado Acum. a Julio</t>
  </si>
  <si>
    <t>Resumen Julio 2018</t>
  </si>
  <si>
    <t>24.01.079</t>
  </si>
  <si>
    <t>Apoyo Actividades Pesca Artesanal</t>
  </si>
  <si>
    <t>24.03.002</t>
  </si>
  <si>
    <t>Cumplimiento Art. 173 Ley Nro 18.892 - Fondo Administración Pesquero</t>
  </si>
  <si>
    <t>Fondo de Investigación Pesquera</t>
  </si>
  <si>
    <t>24.03.475</t>
  </si>
  <si>
    <t>Bonificación cultivo y repoblamiento de algas</t>
  </si>
  <si>
    <t>ADQUISICIÓN DE EQUIPAMIENTO PARA LA OPERACIÓN DE CENTROS DE DESEMBARQUE ARTESANAL, ID 5186-91-LE17</t>
  </si>
  <si>
    <t>ADQUISICIÓN DE LINTERNAS PARA EL CULTIVO DEL RECURSO OSTIÓN DEL NORTE, EN LA BAHÍA DE TONGOY, REGIÓN DE COQUIMBO ID 5186-92-LE17</t>
  </si>
  <si>
    <t>ADQUISICIÓN DE RADIOBALIZAS DE EMERGENCIA EPIRB PARA PESCADORES ARTESANALES DE LA MACROZONA CENTRO DEL PAÍS ID 5186-97-LQ17</t>
  </si>
  <si>
    <t>CONTRATACIÓN CONSULTORÍAS DIAGNÓSTICO Y CARACTERIZACIÓN FORMULACIÓN PLANES DESARROLLO ÁREAS DE MANEJO ID 5186-82-LQ17</t>
  </si>
  <si>
    <t>FERIA DEL PESCADO 2018, “YO COMO PESCA’O” , OC 5186-135-SE18</t>
  </si>
  <si>
    <t>Fondo de Fomento de la Pesca Artesanal  Gastos de Operación 2018</t>
  </si>
  <si>
    <t>PARTICIPACIÓN FESTIVAL ÑAM SANTIAGO DE COCINA, CERRO SANTA LUCÍA SANTIAGO, OC 5186-97-CM18</t>
  </si>
  <si>
    <t>SERVICIOS EXTENSIONISMO ACUÍCOLA PARA IDENTIFICACIÓN NECESIDADES PRESENTES EN DESARROLLO DE ACTIVIDADES ACUICULTURA SECTOR ARTESANAL, OC 5186-76-SE18</t>
  </si>
  <si>
    <t>SERVICIOS PROFESIONALES ESPECIALIZADOS 6099-2-IN18 OC 5186-33-SE19</t>
  </si>
  <si>
    <t>SERVICIOS PROFESIONALES ESPECIALIZADOS IDENTIFICACIÓN NECESIDADES EN EL DESARROLLO ACTIVIDADES DE ACUICULTURA PARA EL SECTOR ARTESANAL OC 5186-68-SE18</t>
  </si>
  <si>
    <t>SUSCRIPCIÓN CONTRATO SUMINISTRO ADQUISICIÓN EQUIP. BUCEO PARA PESCADORES MACRO ZONA CENTRO ID 5186-54-LR17(OC 2018 5186-130-SE18 y 5186-165-SE18)</t>
  </si>
  <si>
    <t>SUSCRIPCIÓN CONTRATO SUMINISTRO PARA REALIZACIÓN DE ESTUDIOS DE SEGUIMIENTO EN ÁREAS DE MANEJO Y EXPLOTACIÓN DE RECURSOS BENTÓNICOS, ID 5186-88-LE17</t>
  </si>
  <si>
    <t>SUSCRIPCIÓN DE UN CONTRATO DE SUMINISTRO PARA ADQUISICIÓN RADIOBALIZAS DE EMERGENCIA (EPIRB) PESCADORES ARTESANALES MACROZONA CENTRO ID 5186-57-LR17</t>
  </si>
  <si>
    <t>“YO COMPRO PESCA ARTESANAL” - FERIA GASTRONÓMICA  AÑO 2018, OC 5186-103-SE18</t>
  </si>
  <si>
    <t>24.01.132</t>
  </si>
  <si>
    <t>Programa Vacaciones Tercera Edad</t>
  </si>
  <si>
    <t>24.01.133</t>
  </si>
  <si>
    <t>Programa Gira de Estudio</t>
  </si>
  <si>
    <t>24.01.135</t>
  </si>
  <si>
    <t>Programa Turismo Familiar</t>
  </si>
  <si>
    <t>24.03.477</t>
  </si>
  <si>
    <t>Indice de Costo al Transporte Terrestre (ICCT)</t>
  </si>
  <si>
    <t>24.03.492</t>
  </si>
  <si>
    <t>Programa de estadísticas económicas</t>
  </si>
  <si>
    <t>24.03.493</t>
  </si>
  <si>
    <t>Programa de Infraestructura Estadísticas</t>
  </si>
  <si>
    <t>24.03.494</t>
  </si>
  <si>
    <t>Programa de Estadísticas de Hogares</t>
  </si>
  <si>
    <t>24.03.608</t>
  </si>
  <si>
    <t>Estudios Población General - SENDA</t>
  </si>
  <si>
    <t>ESTUDIO DE SEGUIMIENTO AREA DE MANEJO "LA PENA" (SINDICATO DE TRABAJADORES  LA PENA DL) LA HIGUERA 17PIAM1-89383</t>
  </si>
  <si>
    <t>PROGRAMA DE FORMACION PARA LA COMPETITIVIDAD PFC MODELACIÓN Y REVISIÓN DE PROYECTOS EN BIM DE LA CONSTRUCCIÓN (ASOEX EV) 18PFC-93190 REGIONAL</t>
  </si>
  <si>
    <t>Programas de Fomento (Saldo por Ejecutar)</t>
  </si>
  <si>
    <t>PROYECTO DE FOMENTO PROFO CONSORCIO ACL (ARQUITECTURA, CONSTRUCCION Y LOGISTICA) (CODESSER DL) VICUNA Y LA SERENA 15PROF-46463-3</t>
  </si>
  <si>
    <t>PROYECTO DE FOMENTO PROFO EXPORTACION DE ALGAS PARDAS (ASOEX. BL) COQUIMBO OVALLE Y LA LIGUA 15PROF-43655-4</t>
  </si>
  <si>
    <t>24.01.095</t>
  </si>
  <si>
    <t>Fomento Productivo Agropecuario (Saldo por Ejecutar)</t>
  </si>
  <si>
    <t>PROYECTO DE FOMENTO PROFO EXPORTADORA PEDREGAL (CODESER DG) MONTEPATRIA Y OVALLE 17PROFO-74613-2</t>
  </si>
  <si>
    <t>24.01.122</t>
  </si>
  <si>
    <t>NODO POSICIONAMIENTO INTERNACIONAL DE DESTINO VALLE DE ELQUI (CODESSER BL) VICUÑA Y PAIHUANO 18NODO-89860</t>
  </si>
  <si>
    <t>24.01/03</t>
  </si>
  <si>
    <t>ALAMBIQUE ELECTRICO PARA INDUSTRIA PISCO (SOCIEDAD DE INVERSIONES Y SERVICIOS EL SANTO LTDA FJ) LA SERENA 17PIREL-88507</t>
  </si>
  <si>
    <t>CONTRATOS TECNOLÓGICOS DESARROLLO DE MEMBRANAS POLIMÉRICAS (MINERA MONTE ALTO CG) COMBARBALA 18COTE-89637</t>
  </si>
  <si>
    <t>CONTRATOS TECNOLOGICOS GENERACION DE UN PROCESO TECNOLOGICO (WYS EXPORTS S.P.A. SL)COQUIMBO 18COTE-89737</t>
  </si>
  <si>
    <t>DESARROLLO DE PROCESO DE TRATAMIENTO DE RESIDUOS DE UVA PISQUERA PARA REUTILIZAR AGUA PARA USO INDUSTRIAL Y/O USO HUMANO (CAPEL FJ)  VICUÑA 18ITE1-907</t>
  </si>
  <si>
    <t>DESARROLLO DE UN PROTOTIPO DE SOPA MARINA READY TO COOK (SOCIEDAD DISTRIBUIDORA PRODUCTOS DEL MAR LIMITADA) COQUIMBO 17VIP-87850</t>
  </si>
  <si>
    <t>MEJORAMIENTO DE LA ACTIVIDAD BACTERIANA (FAKU SPA) LA SERENA 17VIP-87971</t>
  </si>
  <si>
    <t>MITIGACION DE POLVO EN DESCARGA DE MINERAL (GOLDEN WEST INDUSTRIES FJ) LA SERENA 17PIREL-88521</t>
  </si>
  <si>
    <t>PROGRAMA DE DIFUSION TECNOLOGICA PDT CULTIVO COJINOBA DEL NORTE (UNIVERSIDAD CATOLICA DEL NORTE AV) COQUIMBO, LA HIGUERA Y  LOS VILOS 17PDT2-88940</t>
  </si>
  <si>
    <t>PROGRAMA DE DIFUSION TECNOLOGICA PDT DESARROLLO DE PANADERIA INTELIGENTE (INNOVATIVA DESARROLLO EMPRESARIAL FJ) COQUIMBO Y LA SERENA 17PDT2-88840</t>
  </si>
  <si>
    <t>PROGRAMA DE DIFUSION TECNOLOGICA PDT DIGITALIZACION PARA GESTION Y DESARROLLO AGRICOLA (J.VIGILANCIA RIO HURTADO FJ) OVALLE Y RIO HURTADO 17PDT2-88928</t>
  </si>
  <si>
    <t>PROGRAMA DE DIFUSION TECNOLOGICA PDT MODELO DE RECAMBIO VARIETAL (ASOEX FJ) PUNITAQUI VICUÑA PAIHUANO MONTEPATRIA OVALLE Y COMBARBALA 17PDT2-88941</t>
  </si>
  <si>
    <t>PROGRAMA DE DIFUSION TECNOLOGICA PDT PARA AUMENTO DE CAPACIDAD EXTRACTIVA DE FAENAS PEQUEÑA MINERIA (IDEA GROUP FC) ANDACOLLO MONTEPATRIA 17PDT2-88948</t>
  </si>
  <si>
    <t>Programa de Innovación (Saldo por Ejecutar)</t>
  </si>
  <si>
    <t>PROTOTIPO TRATAMIENTO DE AGUA RESIDUAL CON TECNOLOGIA BIOTEXTIL (CDH INGENIERIA LIMITADA FC) LA SERENA 17PIREL-88570</t>
  </si>
  <si>
    <t>SISTEMA EXPERTO DE MONITOREO DE SISTEMAS CONTRA INCENDIO (ARTICULOS DE SEGURIDAD WILUG AV) COQUIMBO 17PIREL-88572</t>
  </si>
  <si>
    <t>24.01/03E</t>
  </si>
  <si>
    <t>CAPITAL SEMILLA DAPI (IGNACIO JAVIER GARAFULICH ROJAS CJ) COQUIMBO, 17CS-86063</t>
  </si>
  <si>
    <t>CAPITAL SEMILLA PEG IT (GUILLERMO PATRICIO MUÑOZ SOTO PC) COQUIMBO 17CS-78064</t>
  </si>
  <si>
    <t>CAPITAL SEMILLA WIBBOT (NICOLAS MAURICIO ALFARO QUINTEROS CJ) LA SERENA, 17CS-85978</t>
  </si>
  <si>
    <t>PROGRAMA DE APOYO AL ENTORNO PARA EL EMPRENDIMIENTO INNOVADOR REGIONAL EMPRENDE ROBOTICO (EMPRENDEJOVEN CJ) COQUIMBO 17PAEI-86870</t>
  </si>
  <si>
    <t>Programa de Emprendimiento (Saldo por Ejecutar)</t>
  </si>
  <si>
    <t>24.01.131</t>
  </si>
  <si>
    <t>CRECE, Fondo de desarrollo de negocios</t>
  </si>
  <si>
    <t>Almacenes de Chile Coquimbo</t>
  </si>
  <si>
    <t>Mejora Negocios, asesorías empresariales</t>
  </si>
  <si>
    <t>EMPRENDE, Capital Semilla y Abeja</t>
  </si>
  <si>
    <t>Punto Mipe Región de Coquimbo</t>
  </si>
  <si>
    <t>Fondo de ferias libres</t>
  </si>
  <si>
    <t>Juntos, fondo para negocios asociativos</t>
  </si>
  <si>
    <t>Programa de Fortalecimiento Gremial y Cooperativo</t>
  </si>
  <si>
    <t>Ovalle,Coquimbo</t>
  </si>
  <si>
    <t>Coquimbo,La Higuera,Los Vilos</t>
  </si>
  <si>
    <t>Ovalle,Rio Hurtado</t>
  </si>
  <si>
    <t>Ovalle,Paihuano,Punitaqui,Vicuña,Combarbala,Monte Patria</t>
  </si>
  <si>
    <t>Andacollo,Monte Patria</t>
  </si>
  <si>
    <t>TRANSFERENCIAS MUNICIPALES (LEY N°19.378)</t>
  </si>
  <si>
    <r>
      <t>ADQUISICION VEHÍCULOS Y CONTENEDORES PARA RECICLAJE EN LA SERENA</t>
    </r>
    <r>
      <rPr>
        <sz val="9"/>
        <color rgb="FFFF0000"/>
        <rFont val="Futura Bk BT"/>
        <family val="2"/>
      </rPr>
      <t xml:space="preserve"> (VEHÍCULO)</t>
    </r>
  </si>
  <si>
    <r>
      <t>ADQUISICION EQUIPOS Y EQUIPAMIENTO S.U.R. CESFAM CHILLEPIN,SALAMANCA</t>
    </r>
    <r>
      <rPr>
        <sz val="9"/>
        <color rgb="FFFF0000"/>
        <rFont val="Futura Bk BT"/>
        <family val="2"/>
      </rPr>
      <t xml:space="preserve"> (VEHÍCULO)</t>
    </r>
  </si>
  <si>
    <r>
      <t>ADQUISICION VEHÍCULOS Y CONTENEDORES PARA RECICLAJE EN LA SERENA</t>
    </r>
    <r>
      <rPr>
        <sz val="9"/>
        <color rgb="FFFF0000"/>
        <rFont val="Futura Bk BT"/>
        <family val="2"/>
      </rPr>
      <t xml:space="preserve"> (EQUIPOS)</t>
    </r>
  </si>
  <si>
    <r>
      <t xml:space="preserve">ADQUISICION EQUIPOS Y EQUIPAMIENTO S.U.R. CESFAM CHILLEPIN,SALAMANCA </t>
    </r>
    <r>
      <rPr>
        <sz val="9"/>
        <color rgb="FFFF0000"/>
        <rFont val="Futura Bk BT"/>
        <family val="2"/>
      </rPr>
      <t>(EQUIPOS)</t>
    </r>
  </si>
  <si>
    <r>
      <t>ADQUISICION DE EQUIPO Y VEHÍCULO PARA LIMPIEZA DE PLAYAS, LA SERENA.</t>
    </r>
    <r>
      <rPr>
        <sz val="9"/>
        <color rgb="FFFF0000"/>
        <rFont val="Futura Bk BT"/>
        <family val="2"/>
      </rPr>
      <t xml:space="preserve"> (VEHÍCULO)</t>
    </r>
  </si>
  <si>
    <t>COMBARBALA</t>
  </si>
  <si>
    <r>
      <t xml:space="preserve">ADQUISICION DE EQUIPO Y VEHÍCULO PARA LIMPIEZA DE PLAYAS, LA SERENA. </t>
    </r>
    <r>
      <rPr>
        <sz val="9"/>
        <color rgb="FFFF0000"/>
        <rFont val="Futura Bk BT"/>
        <family val="2"/>
      </rPr>
      <t>(EQUIPO)</t>
    </r>
  </si>
  <si>
    <t>RIO HURTADO</t>
  </si>
  <si>
    <t>Pagado Acum. A Julio</t>
  </si>
  <si>
    <t>Detalle de Iniciativas por Minisiterio</t>
  </si>
  <si>
    <t>I. Ministerio de Agricultura</t>
  </si>
  <si>
    <t>II. Ministerio de Bienes Nacionales</t>
  </si>
  <si>
    <t>III. Ministerio de Defensa Nacional</t>
  </si>
  <si>
    <t>IV. Ministerio de Desarrollo Social</t>
  </si>
  <si>
    <t>V. Ministerio de Economía , Fomento y Turismo</t>
  </si>
  <si>
    <t>VI. Ministerio de Educación</t>
  </si>
  <si>
    <t>VII. Ministerio de Justicia y Derechos Humanos</t>
  </si>
  <si>
    <t>VIII. Ministerio de la Mujer y la Equidad de Género</t>
  </si>
  <si>
    <t>IX. Ministerio de las Culturas, las Artes y el Patrimonio</t>
  </si>
  <si>
    <t>X. Ministerio de Obras Públicas</t>
  </si>
  <si>
    <t>XI. Ministerio de Relaciones Exteriores</t>
  </si>
  <si>
    <t>XII. Ministerio de Salud</t>
  </si>
  <si>
    <t>XIII. Ministerio de Trabajo y Previsión Social</t>
  </si>
  <si>
    <t>XIV. Ministerio de Transporte y Telecomunicaciones</t>
  </si>
  <si>
    <t>XV. Ministerio de Vivienda y Urbanismo</t>
  </si>
  <si>
    <t>XVI. Ministerio de Deportes</t>
  </si>
  <si>
    <t>XVII. Ministerio de Medio Ambiente</t>
  </si>
  <si>
    <t>XVIII. Ministerio Secretaría General de Gobierno</t>
  </si>
  <si>
    <t>XIX. Ministerio del Interior y Seguridad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</si>
</sst>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340A]\ #,##0"/>
    <numFmt numFmtId="165" formatCode="_-[$$-340A]\ * #,##0_-;\-[$$-340A]\ * #,##0_-;_-[$$-340A]\ * &quot;-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indexed="8"/>
      <name val="sans-serif"/>
    </font>
    <font>
      <sz val="8"/>
      <color indexed="8"/>
      <name val="sans-serif"/>
    </font>
    <font>
      <sz val="11"/>
      <color theme="1"/>
      <name val="Candara"/>
      <family val="2"/>
    </font>
    <font>
      <b/>
      <sz val="11"/>
      <color theme="0"/>
      <name val="Candara"/>
      <family val="2"/>
    </font>
    <font>
      <sz val="11"/>
      <color theme="0"/>
      <name val="Candara"/>
      <family val="2"/>
    </font>
    <font>
      <sz val="11"/>
      <name val="Candara"/>
      <family val="2"/>
    </font>
    <font>
      <sz val="18"/>
      <name val="Arial"/>
      <family val="2"/>
    </font>
    <font>
      <b/>
      <sz val="12"/>
      <color rgb="FFFFFFFF"/>
      <name val="Calibri"/>
      <family val="2"/>
    </font>
    <font>
      <b/>
      <sz val="12"/>
      <color rgb="FF3F3F3F"/>
      <name val="Calibri"/>
      <family val="2"/>
    </font>
    <font>
      <sz val="12"/>
      <color rgb="FF3F3F3F"/>
      <name val="Calibri"/>
      <family val="2"/>
    </font>
    <font>
      <sz val="10"/>
      <name val="Arial"/>
      <family val="2"/>
    </font>
    <font>
      <sz val="9"/>
      <color rgb="FFFF0000"/>
      <name val="Futura Bk BT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8F8F8F"/>
        <bgColor indexed="64"/>
      </patternFill>
    </fill>
    <fill>
      <patternFill patternType="solid">
        <fgColor rgb="FF0070C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3F3F3F"/>
      </bottom>
      <diagonal/>
    </border>
    <border>
      <left style="medium">
        <color rgb="FFFFFFFF"/>
      </left>
      <right style="medium">
        <color rgb="FFFFFFFF"/>
      </right>
      <top style="medium">
        <color rgb="FF3F3F3F"/>
      </top>
      <bottom style="medium">
        <color rgb="FF3F3F3F"/>
      </bottom>
      <diagonal/>
    </border>
    <border>
      <left style="medium">
        <color rgb="FFFFFFFF"/>
      </left>
      <right style="medium">
        <color rgb="FFFFFFFF"/>
      </right>
      <top style="medium">
        <color rgb="FF3F3F3F"/>
      </top>
      <bottom style="medium">
        <color rgb="FFFFFFFF"/>
      </bottom>
      <diagonal/>
    </border>
    <border>
      <left/>
      <right/>
      <top/>
      <bottom style="medium">
        <color rgb="FF3F3F3F"/>
      </bottom>
      <diagonal/>
    </border>
    <border>
      <left/>
      <right/>
      <top style="medium">
        <color rgb="FF3F3F3F"/>
      </top>
      <bottom style="medium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4" fillId="0" borderId="0"/>
  </cellStyleXfs>
  <cellXfs count="84">
    <xf numFmtId="0" fontId="0" fillId="0" borderId="0" xfId="0"/>
    <xf numFmtId="0" fontId="0" fillId="2" borderId="0" xfId="0" applyFill="1"/>
    <xf numFmtId="0" fontId="0" fillId="2" borderId="0" xfId="0" applyFill="1"/>
    <xf numFmtId="0" fontId="0" fillId="2" borderId="0" xfId="0" applyFill="1" applyBorder="1"/>
    <xf numFmtId="0" fontId="0" fillId="2" borderId="0" xfId="0" applyFill="1" applyAlignment="1">
      <alignment horizontal="left"/>
    </xf>
    <xf numFmtId="164" fontId="0" fillId="2" borderId="0" xfId="0" applyNumberFormat="1" applyFill="1"/>
    <xf numFmtId="0" fontId="4" fillId="2" borderId="1" xfId="0" applyNumberFormat="1" applyFont="1" applyFill="1" applyBorder="1" applyAlignment="1" applyProtection="1">
      <alignment horizontal="left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6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/>
    </xf>
    <xf numFmtId="0" fontId="5" fillId="2" borderId="3" xfId="0" applyNumberFormat="1" applyFont="1" applyFill="1" applyBorder="1" applyAlignment="1" applyProtection="1">
      <alignment horizontal="left" vertical="center"/>
    </xf>
    <xf numFmtId="0" fontId="5" fillId="2" borderId="3" xfId="0" applyNumberFormat="1" applyFont="1" applyFill="1" applyBorder="1" applyAlignment="1" applyProtection="1">
      <alignment horizontal="center" vertical="center"/>
    </xf>
    <xf numFmtId="0" fontId="5" fillId="2" borderId="3" xfId="0" applyNumberFormat="1" applyFont="1" applyFill="1" applyBorder="1" applyAlignment="1" applyProtection="1">
      <alignment horizontal="left" vertical="center" wrapText="1"/>
    </xf>
    <xf numFmtId="0" fontId="5" fillId="2" borderId="3" xfId="0" applyNumberFormat="1" applyFont="1" applyFill="1" applyBorder="1" applyAlignment="1" applyProtection="1">
      <alignment horizontal="right" vertical="center"/>
    </xf>
    <xf numFmtId="164" fontId="5" fillId="2" borderId="3" xfId="0" applyNumberFormat="1" applyFont="1" applyFill="1" applyBorder="1" applyAlignment="1" applyProtection="1">
      <alignment horizontal="right" vertical="center"/>
    </xf>
    <xf numFmtId="0" fontId="5" fillId="2" borderId="8" xfId="0" applyNumberFormat="1" applyFont="1" applyFill="1" applyBorder="1" applyAlignment="1" applyProtection="1">
      <alignment horizontal="left" vertical="center"/>
    </xf>
    <xf numFmtId="10" fontId="5" fillId="2" borderId="9" xfId="1" applyNumberFormat="1" applyFont="1" applyFill="1" applyBorder="1" applyAlignment="1" applyProtection="1">
      <alignment horizontal="right" vertical="center"/>
    </xf>
    <xf numFmtId="0" fontId="5" fillId="2" borderId="10" xfId="0" applyNumberFormat="1" applyFont="1" applyFill="1" applyBorder="1" applyAlignment="1" applyProtection="1">
      <alignment vertical="center" wrapText="1"/>
    </xf>
    <xf numFmtId="0" fontId="5" fillId="2" borderId="10" xfId="0" applyNumberFormat="1" applyFont="1" applyFill="1" applyBorder="1" applyAlignment="1" applyProtection="1">
      <alignment horizontal="left" vertical="center"/>
    </xf>
    <xf numFmtId="0" fontId="5" fillId="2" borderId="11" xfId="0" applyNumberFormat="1" applyFont="1" applyFill="1" applyBorder="1" applyAlignment="1" applyProtection="1">
      <alignment horizontal="left" vertical="center"/>
    </xf>
    <xf numFmtId="0" fontId="5" fillId="2" borderId="12" xfId="0" applyNumberFormat="1" applyFont="1" applyFill="1" applyBorder="1" applyAlignment="1" applyProtection="1">
      <alignment horizontal="left" vertical="center"/>
    </xf>
    <xf numFmtId="0" fontId="5" fillId="2" borderId="13" xfId="0" applyNumberFormat="1" applyFont="1" applyFill="1" applyBorder="1" applyAlignment="1" applyProtection="1">
      <alignment horizontal="right" vertical="center"/>
    </xf>
    <xf numFmtId="164" fontId="5" fillId="2" borderId="13" xfId="0" applyNumberFormat="1" applyFont="1" applyFill="1" applyBorder="1" applyAlignment="1" applyProtection="1">
      <alignment horizontal="right" vertical="center"/>
    </xf>
    <xf numFmtId="10" fontId="5" fillId="2" borderId="14" xfId="1" applyNumberFormat="1" applyFont="1" applyFill="1" applyBorder="1" applyAlignment="1" applyProtection="1">
      <alignment horizontal="right" vertical="center"/>
    </xf>
    <xf numFmtId="0" fontId="5" fillId="2" borderId="11" xfId="0" applyNumberFormat="1" applyFont="1" applyFill="1" applyBorder="1" applyAlignment="1" applyProtection="1">
      <alignment horizontal="center" vertical="center"/>
    </xf>
    <xf numFmtId="0" fontId="5" fillId="2" borderId="13" xfId="0" applyNumberFormat="1" applyFont="1" applyFill="1" applyBorder="1" applyAlignment="1" applyProtection="1">
      <alignment horizontal="left" vertical="center"/>
    </xf>
    <xf numFmtId="0" fontId="5" fillId="2" borderId="13" xfId="0" applyNumberFormat="1" applyFont="1" applyFill="1" applyBorder="1" applyAlignment="1" applyProtection="1">
      <alignment horizontal="center" vertical="center"/>
    </xf>
    <xf numFmtId="10" fontId="0" fillId="2" borderId="0" xfId="0" applyNumberFormat="1" applyFill="1"/>
    <xf numFmtId="10" fontId="4" fillId="2" borderId="6" xfId="0" applyNumberFormat="1" applyFont="1" applyFill="1" applyBorder="1" applyAlignment="1" applyProtection="1">
      <alignment horizontal="center" vertical="center" wrapText="1"/>
    </xf>
    <xf numFmtId="0" fontId="5" fillId="2" borderId="16" xfId="0" applyNumberFormat="1" applyFont="1" applyFill="1" applyBorder="1" applyAlignment="1" applyProtection="1">
      <alignment horizontal="right" vertical="center"/>
    </xf>
    <xf numFmtId="0" fontId="0" fillId="2" borderId="0" xfId="0" applyFill="1" applyAlignment="1">
      <alignment vertical="center"/>
    </xf>
    <xf numFmtId="0" fontId="0" fillId="2" borderId="0" xfId="0" applyFill="1" applyAlignment="1"/>
    <xf numFmtId="0" fontId="0" fillId="2" borderId="17" xfId="0" applyFill="1" applyBorder="1"/>
    <xf numFmtId="0" fontId="0" fillId="2" borderId="18" xfId="0" applyFill="1" applyBorder="1"/>
    <xf numFmtId="0" fontId="7" fillId="3" borderId="3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164" fontId="6" fillId="2" borderId="3" xfId="0" applyNumberFormat="1" applyFont="1" applyFill="1" applyBorder="1" applyAlignment="1">
      <alignment vertical="center"/>
    </xf>
    <xf numFmtId="9" fontId="6" fillId="2" borderId="3" xfId="1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0" fontId="11" fillId="4" borderId="19" xfId="0" applyFont="1" applyFill="1" applyBorder="1" applyAlignment="1">
      <alignment horizontal="left" vertical="center" readingOrder="1"/>
    </xf>
    <xf numFmtId="0" fontId="11" fillId="4" borderId="19" xfId="0" applyFont="1" applyFill="1" applyBorder="1" applyAlignment="1">
      <alignment horizontal="center" vertical="center" readingOrder="1"/>
    </xf>
    <xf numFmtId="0" fontId="12" fillId="0" borderId="20" xfId="0" applyFont="1" applyBorder="1" applyAlignment="1">
      <alignment horizontal="left" vertical="center" readingOrder="1"/>
    </xf>
    <xf numFmtId="0" fontId="12" fillId="0" borderId="20" xfId="0" applyFont="1" applyBorder="1" applyAlignment="1">
      <alignment horizontal="right" vertical="center" readingOrder="1"/>
    </xf>
    <xf numFmtId="10" fontId="12" fillId="0" borderId="20" xfId="0" applyNumberFormat="1" applyFont="1" applyBorder="1" applyAlignment="1">
      <alignment horizontal="right" vertical="center" readingOrder="1"/>
    </xf>
    <xf numFmtId="0" fontId="12" fillId="0" borderId="21" xfId="0" applyFont="1" applyBorder="1" applyAlignment="1">
      <alignment horizontal="left" vertical="center" readingOrder="1"/>
    </xf>
    <xf numFmtId="0" fontId="12" fillId="0" borderId="21" xfId="0" applyFont="1" applyBorder="1" applyAlignment="1">
      <alignment horizontal="right" vertical="center" readingOrder="1"/>
    </xf>
    <xf numFmtId="0" fontId="11" fillId="4" borderId="22" xfId="0" applyFont="1" applyFill="1" applyBorder="1" applyAlignment="1">
      <alignment horizontal="left" vertical="center" readingOrder="1"/>
    </xf>
    <xf numFmtId="0" fontId="11" fillId="4" borderId="22" xfId="0" applyFont="1" applyFill="1" applyBorder="1" applyAlignment="1">
      <alignment horizontal="right" vertical="center" readingOrder="1"/>
    </xf>
    <xf numFmtId="10" fontId="11" fillId="4" borderId="22" xfId="0" applyNumberFormat="1" applyFont="1" applyFill="1" applyBorder="1" applyAlignment="1">
      <alignment horizontal="right" vertical="center" readingOrder="1"/>
    </xf>
    <xf numFmtId="164" fontId="12" fillId="0" borderId="20" xfId="0" applyNumberFormat="1" applyFont="1" applyBorder="1" applyAlignment="1">
      <alignment horizontal="right" vertical="center" readingOrder="1"/>
    </xf>
    <xf numFmtId="165" fontId="11" fillId="4" borderId="22" xfId="0" applyNumberFormat="1" applyFont="1" applyFill="1" applyBorder="1" applyAlignment="1">
      <alignment horizontal="right" vertical="center" readingOrder="1"/>
    </xf>
    <xf numFmtId="0" fontId="11" fillId="5" borderId="0" xfId="0" applyFont="1" applyFill="1" applyAlignment="1">
      <alignment horizontal="center" vertical="center" wrapText="1" readingOrder="1"/>
    </xf>
    <xf numFmtId="0" fontId="11" fillId="5" borderId="0" xfId="0" applyFont="1" applyFill="1" applyAlignment="1">
      <alignment horizontal="left" vertical="center" readingOrder="1"/>
    </xf>
    <xf numFmtId="0" fontId="11" fillId="5" borderId="0" xfId="0" applyFont="1" applyFill="1" applyAlignment="1">
      <alignment horizontal="center" vertical="center" readingOrder="1"/>
    </xf>
    <xf numFmtId="0" fontId="13" fillId="0" borderId="23" xfId="0" applyFont="1" applyBorder="1" applyAlignment="1">
      <alignment horizontal="left" vertical="center" readingOrder="1"/>
    </xf>
    <xf numFmtId="9" fontId="13" fillId="0" borderId="23" xfId="0" applyNumberFormat="1" applyFont="1" applyBorder="1" applyAlignment="1">
      <alignment horizontal="right" vertical="center" readingOrder="1"/>
    </xf>
    <xf numFmtId="0" fontId="10" fillId="0" borderId="23" xfId="0" applyFont="1" applyBorder="1" applyAlignment="1">
      <alignment horizontal="right" vertical="center"/>
    </xf>
    <xf numFmtId="0" fontId="13" fillId="0" borderId="24" xfId="0" applyFont="1" applyBorder="1" applyAlignment="1">
      <alignment horizontal="left" vertical="center" readingOrder="1"/>
    </xf>
    <xf numFmtId="9" fontId="13" fillId="0" borderId="24" xfId="0" applyNumberFormat="1" applyFont="1" applyBorder="1" applyAlignment="1">
      <alignment horizontal="right" vertical="center" readingOrder="1"/>
    </xf>
    <xf numFmtId="0" fontId="10" fillId="0" borderId="24" xfId="0" applyFont="1" applyBorder="1" applyAlignment="1">
      <alignment horizontal="right" vertical="center"/>
    </xf>
    <xf numFmtId="0" fontId="10" fillId="0" borderId="24" xfId="0" applyFont="1" applyBorder="1" applyAlignment="1">
      <alignment vertical="center"/>
    </xf>
    <xf numFmtId="0" fontId="10" fillId="0" borderId="23" xfId="0" applyFont="1" applyBorder="1" applyAlignment="1">
      <alignment vertical="center"/>
    </xf>
    <xf numFmtId="0" fontId="6" fillId="2" borderId="3" xfId="0" applyFont="1" applyFill="1" applyBorder="1" applyAlignment="1">
      <alignment horizontal="left" vertical="center"/>
    </xf>
    <xf numFmtId="0" fontId="13" fillId="0" borderId="24" xfId="0" applyFont="1" applyBorder="1" applyAlignment="1">
      <alignment horizontal="right" vertical="center" readingOrder="1"/>
    </xf>
    <xf numFmtId="0" fontId="12" fillId="0" borderId="24" xfId="0" applyFont="1" applyBorder="1" applyAlignment="1">
      <alignment horizontal="left" vertical="center" readingOrder="1"/>
    </xf>
    <xf numFmtId="0" fontId="4" fillId="2" borderId="1" xfId="0" applyNumberFormat="1" applyFont="1" applyFill="1" applyBorder="1" applyAlignment="1" applyProtection="1">
      <alignment horizontal="left" vertical="center"/>
    </xf>
    <xf numFmtId="0" fontId="4" fillId="2" borderId="4" xfId="0" applyNumberFormat="1" applyFont="1" applyFill="1" applyBorder="1" applyAlignment="1" applyProtection="1">
      <alignment horizontal="center" vertical="center"/>
    </xf>
    <xf numFmtId="0" fontId="4" fillId="2" borderId="5" xfId="0" applyNumberFormat="1" applyFont="1" applyFill="1" applyBorder="1" applyAlignment="1" applyProtection="1">
      <alignment horizontal="center" vertical="center"/>
    </xf>
    <xf numFmtId="0" fontId="4" fillId="2" borderId="6" xfId="0" applyNumberFormat="1" applyFont="1" applyFill="1" applyBorder="1" applyAlignment="1" applyProtection="1">
      <alignment horizontal="center" vertical="center"/>
    </xf>
    <xf numFmtId="0" fontId="4" fillId="2" borderId="7" xfId="0" applyNumberFormat="1" applyFont="1" applyFill="1" applyBorder="1" applyAlignment="1" applyProtection="1">
      <alignment horizontal="center" vertical="center"/>
    </xf>
    <xf numFmtId="0" fontId="5" fillId="2" borderId="10" xfId="0" applyNumberFormat="1" applyFont="1" applyFill="1" applyBorder="1" applyAlignment="1" applyProtection="1">
      <alignment vertical="center"/>
    </xf>
    <xf numFmtId="3" fontId="5" fillId="2" borderId="3" xfId="0" applyNumberFormat="1" applyFont="1" applyFill="1" applyBorder="1" applyAlignment="1" applyProtection="1">
      <alignment horizontal="right" vertical="center"/>
    </xf>
    <xf numFmtId="0" fontId="4" fillId="2" borderId="25" xfId="0" applyNumberFormat="1" applyFont="1" applyFill="1" applyBorder="1" applyAlignment="1" applyProtection="1">
      <alignment horizontal="center" vertical="center" wrapText="1"/>
    </xf>
    <xf numFmtId="3" fontId="5" fillId="2" borderId="13" xfId="0" applyNumberFormat="1" applyFont="1" applyFill="1" applyBorder="1" applyAlignment="1" applyProtection="1">
      <alignment horizontal="right" vertical="center"/>
    </xf>
    <xf numFmtId="3" fontId="0" fillId="2" borderId="0" xfId="0" applyNumberFormat="1" applyFill="1"/>
    <xf numFmtId="0" fontId="3" fillId="2" borderId="0" xfId="2" applyFill="1"/>
    <xf numFmtId="0" fontId="3" fillId="0" borderId="0" xfId="2" applyFill="1"/>
    <xf numFmtId="0" fontId="2" fillId="6" borderId="0" xfId="0" applyFont="1" applyFill="1" applyAlignment="1">
      <alignment horizontal="center"/>
    </xf>
    <xf numFmtId="0" fontId="4" fillId="2" borderId="15" xfId="0" applyNumberFormat="1" applyFont="1" applyFill="1" applyBorder="1" applyAlignment="1" applyProtection="1">
      <alignment horizontal="left" vertical="center" wrapText="1"/>
    </xf>
    <xf numFmtId="0" fontId="4" fillId="2" borderId="2" xfId="0" applyNumberFormat="1" applyFont="1" applyFill="1" applyBorder="1" applyAlignment="1" applyProtection="1">
      <alignment horizontal="left" vertical="center" wrapText="1"/>
    </xf>
  </cellXfs>
  <cellStyles count="4">
    <cellStyle name="Hipervínculo" xfId="2" builtinId="8"/>
    <cellStyle name="Normal" xfId="0" builtinId="0"/>
    <cellStyle name="Normal 10" xfId="3" xr:uid="{4A5733B4-807F-4F7E-9CC5-DA5CAC2C6F8D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M.AGRICULTURA!$V$2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M.AGRICULTURA!$S$3:$S$8</c:f>
              <c:strCache>
                <c:ptCount val="6"/>
                <c:pt idx="0">
                  <c:v>Comisión Nacional de Riego</c:v>
                </c:pt>
                <c:pt idx="1">
                  <c:v>Instituto de Desarrollo Agropecuario</c:v>
                </c:pt>
                <c:pt idx="2">
                  <c:v>Servicio Agrícola y Ganadero</c:v>
                </c:pt>
                <c:pt idx="3">
                  <c:v>Seremi de Agricultura</c:v>
                </c:pt>
                <c:pt idx="4">
                  <c:v>Corporación Nacional Forestal</c:v>
                </c:pt>
                <c:pt idx="5">
                  <c:v>Total</c:v>
                </c:pt>
              </c:strCache>
            </c:strRef>
          </c:cat>
          <c:val>
            <c:numRef>
              <c:f>M.AGRICULTURA!$V$3:$V$8</c:f>
              <c:numCache>
                <c:formatCode>[$$-340A]\ #,##0</c:formatCode>
                <c:ptCount val="6"/>
                <c:pt idx="0">
                  <c:v>15936355324</c:v>
                </c:pt>
                <c:pt idx="1">
                  <c:v>7623384574</c:v>
                </c:pt>
                <c:pt idx="2">
                  <c:v>697291943</c:v>
                </c:pt>
                <c:pt idx="3">
                  <c:v>247773152</c:v>
                </c:pt>
                <c:pt idx="4">
                  <c:v>19500000</c:v>
                </c:pt>
                <c:pt idx="5">
                  <c:v>24524304993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ED-49DE-9B9E-A3FB563D5D0B}"/>
            </c:ext>
          </c:extLst>
        </c:ser>
        <c:ser>
          <c:idx val="3"/>
          <c:order val="3"/>
          <c:tx>
            <c:strRef>
              <c:f>M.AGRICULTURA!$W$2</c:f>
              <c:strCache>
                <c:ptCount val="1"/>
                <c:pt idx="0">
                  <c:v>Pagado Acum. a Julio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M.AGRICULTURA!$S$3:$S$8</c:f>
              <c:strCache>
                <c:ptCount val="6"/>
                <c:pt idx="0">
                  <c:v>Comisión Nacional de Riego</c:v>
                </c:pt>
                <c:pt idx="1">
                  <c:v>Instituto de Desarrollo Agropecuario</c:v>
                </c:pt>
                <c:pt idx="2">
                  <c:v>Servicio Agrícola y Ganadero</c:v>
                </c:pt>
                <c:pt idx="3">
                  <c:v>Seremi de Agricultura</c:v>
                </c:pt>
                <c:pt idx="4">
                  <c:v>Corporación Nacional Forestal</c:v>
                </c:pt>
                <c:pt idx="5">
                  <c:v>Total</c:v>
                </c:pt>
              </c:strCache>
            </c:strRef>
          </c:cat>
          <c:val>
            <c:numRef>
              <c:f>M.AGRICULTURA!$W$3:$W$8</c:f>
              <c:numCache>
                <c:formatCode>[$$-340A]\ #,##0</c:formatCode>
                <c:ptCount val="6"/>
                <c:pt idx="0">
                  <c:v>5247515118</c:v>
                </c:pt>
                <c:pt idx="1">
                  <c:v>4045437185</c:v>
                </c:pt>
                <c:pt idx="2">
                  <c:v>21608218</c:v>
                </c:pt>
                <c:pt idx="3">
                  <c:v>86116287</c:v>
                </c:pt>
                <c:pt idx="4">
                  <c:v>0</c:v>
                </c:pt>
                <c:pt idx="5">
                  <c:v>9400676808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ED-49DE-9B9E-A3FB563D5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M.AGRICULTURA!$T$2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M.AGRICULTURA!$S$3:$S$8</c15:sqref>
                        </c15:formulaRef>
                      </c:ext>
                    </c:extLst>
                    <c:strCache>
                      <c:ptCount val="6"/>
                      <c:pt idx="0">
                        <c:v>Comisión Nacional de Riego</c:v>
                      </c:pt>
                      <c:pt idx="1">
                        <c:v>Instituto de Desarrollo Agropecuario</c:v>
                      </c:pt>
                      <c:pt idx="2">
                        <c:v>Servicio Agrícola y Ganadero</c:v>
                      </c:pt>
                      <c:pt idx="3">
                        <c:v>Seremi de Agricultura</c:v>
                      </c:pt>
                      <c:pt idx="4">
                        <c:v>Corporación Nacional Forestal</c:v>
                      </c:pt>
                      <c:pt idx="5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M.AGRICULTURA!$T$3:$T$8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5</c:v>
                      </c:pt>
                      <c:pt idx="1">
                        <c:v>18</c:v>
                      </c:pt>
                      <c:pt idx="2">
                        <c:v>2</c:v>
                      </c:pt>
                      <c:pt idx="3">
                        <c:v>4</c:v>
                      </c:pt>
                      <c:pt idx="4">
                        <c:v>1</c:v>
                      </c:pt>
                      <c:pt idx="5">
                        <c:v>30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80ED-49DE-9B9E-A3FB563D5D0B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M.AGRICULTURA!$U$2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M.AGRICULTURA!$S$3:$S$8</c15:sqref>
                        </c15:formulaRef>
                      </c:ext>
                    </c:extLst>
                    <c:strCache>
                      <c:ptCount val="6"/>
                      <c:pt idx="0">
                        <c:v>Comisión Nacional de Riego</c:v>
                      </c:pt>
                      <c:pt idx="1">
                        <c:v>Instituto de Desarrollo Agropecuario</c:v>
                      </c:pt>
                      <c:pt idx="2">
                        <c:v>Servicio Agrícola y Ganadero</c:v>
                      </c:pt>
                      <c:pt idx="3">
                        <c:v>Seremi de Agricultura</c:v>
                      </c:pt>
                      <c:pt idx="4">
                        <c:v>Corporación Nacional Forestal</c:v>
                      </c:pt>
                      <c:pt idx="5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M.AGRICULTURA!$U$3:$U$8</c15:sqref>
                        </c15:formulaRef>
                      </c:ext>
                    </c:extLst>
                    <c:numCache>
                      <c:formatCode>[$$-340A]\ #,##0</c:formatCode>
                      <c:ptCount val="6"/>
                      <c:pt idx="0">
                        <c:v>16786530324</c:v>
                      </c:pt>
                      <c:pt idx="1">
                        <c:v>7623385174</c:v>
                      </c:pt>
                      <c:pt idx="2">
                        <c:v>697291943</c:v>
                      </c:pt>
                      <c:pt idx="3">
                        <c:v>247773152</c:v>
                      </c:pt>
                      <c:pt idx="4">
                        <c:v>58950000</c:v>
                      </c:pt>
                      <c:pt idx="5">
                        <c:v>25413930593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0ED-49DE-9B9E-A3FB563D5D0B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M.AGRICULTURA!$X$2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M.AGRICULTURA!$S$3:$S$8</c:f>
              <c:strCache>
                <c:ptCount val="6"/>
                <c:pt idx="0">
                  <c:v>Comisión Nacional de Riego</c:v>
                </c:pt>
                <c:pt idx="1">
                  <c:v>Instituto de Desarrollo Agropecuario</c:v>
                </c:pt>
                <c:pt idx="2">
                  <c:v>Servicio Agrícola y Ganadero</c:v>
                </c:pt>
                <c:pt idx="3">
                  <c:v>Seremi de Agricultura</c:v>
                </c:pt>
                <c:pt idx="4">
                  <c:v>Corporación Nacional Forestal</c:v>
                </c:pt>
                <c:pt idx="5">
                  <c:v>Total</c:v>
                </c:pt>
              </c:strCache>
            </c:strRef>
          </c:cat>
          <c:val>
            <c:numRef>
              <c:f>M.AGRICULTURA!$X$3:$X$8</c:f>
              <c:numCache>
                <c:formatCode>0.00%</c:formatCode>
                <c:ptCount val="6"/>
                <c:pt idx="0">
                  <c:v>0.32927950031945458</c:v>
                </c:pt>
                <c:pt idx="1">
                  <c:v>0.5306615645230861</c:v>
                </c:pt>
                <c:pt idx="2">
                  <c:v>3.0988767641618942E-2</c:v>
                </c:pt>
                <c:pt idx="3">
                  <c:v>0.34756101016142377</c:v>
                </c:pt>
                <c:pt idx="4">
                  <c:v>0</c:v>
                </c:pt>
                <c:pt idx="5">
                  <c:v>0.38332082441003917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0ED-49DE-9B9E-A3FB563D5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M.EDUCACION!$V$2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M.EDUCACION!$S$3:$S$8</c:f>
              <c:strCache>
                <c:ptCount val="6"/>
                <c:pt idx="0">
                  <c:v>Seremi de Educación</c:v>
                </c:pt>
                <c:pt idx="1">
                  <c:v>Junta Nacional de Auxilio Escolar y Becas</c:v>
                </c:pt>
                <c:pt idx="2">
                  <c:v>Junta Nacional de Jardines Infantiles</c:v>
                </c:pt>
                <c:pt idx="3">
                  <c:v>Comisión Nacional de Investigación Científica y Tecnológica</c:v>
                </c:pt>
                <c:pt idx="4">
                  <c:v>Consejo Nacional de la Cultura y las Artes</c:v>
                </c:pt>
                <c:pt idx="5">
                  <c:v>Total</c:v>
                </c:pt>
              </c:strCache>
            </c:strRef>
          </c:cat>
          <c:val>
            <c:numRef>
              <c:f>M.EDUCACION!$V$3:$V$8</c:f>
              <c:numCache>
                <c:formatCode>[$$-340A]\ #,##0</c:formatCode>
                <c:ptCount val="6"/>
                <c:pt idx="0">
                  <c:v>226073008960</c:v>
                </c:pt>
                <c:pt idx="1">
                  <c:v>44006815004</c:v>
                </c:pt>
                <c:pt idx="2">
                  <c:v>20772981238</c:v>
                </c:pt>
                <c:pt idx="3">
                  <c:v>2157492000</c:v>
                </c:pt>
                <c:pt idx="4">
                  <c:v>1220000888</c:v>
                </c:pt>
                <c:pt idx="5">
                  <c:v>294230298090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EB-48C3-934D-6B4663D487BE}"/>
            </c:ext>
          </c:extLst>
        </c:ser>
        <c:ser>
          <c:idx val="3"/>
          <c:order val="3"/>
          <c:tx>
            <c:strRef>
              <c:f>M.EDUCACION!$W$2</c:f>
              <c:strCache>
                <c:ptCount val="1"/>
                <c:pt idx="0">
                  <c:v>Pagado Acum. a Julio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M.EDUCACION!$S$3:$S$8</c:f>
              <c:strCache>
                <c:ptCount val="6"/>
                <c:pt idx="0">
                  <c:v>Seremi de Educación</c:v>
                </c:pt>
                <c:pt idx="1">
                  <c:v>Junta Nacional de Auxilio Escolar y Becas</c:v>
                </c:pt>
                <c:pt idx="2">
                  <c:v>Junta Nacional de Jardines Infantiles</c:v>
                </c:pt>
                <c:pt idx="3">
                  <c:v>Comisión Nacional de Investigación Científica y Tecnológica</c:v>
                </c:pt>
                <c:pt idx="4">
                  <c:v>Consejo Nacional de la Cultura y las Artes</c:v>
                </c:pt>
                <c:pt idx="5">
                  <c:v>Total</c:v>
                </c:pt>
              </c:strCache>
            </c:strRef>
          </c:cat>
          <c:val>
            <c:numRef>
              <c:f>M.EDUCACION!$W$3:$W$8</c:f>
              <c:numCache>
                <c:formatCode>[$$-340A]\ #,##0</c:formatCode>
                <c:ptCount val="6"/>
                <c:pt idx="0">
                  <c:v>161523372598</c:v>
                </c:pt>
                <c:pt idx="1">
                  <c:v>21120676805</c:v>
                </c:pt>
                <c:pt idx="2">
                  <c:v>11181978510</c:v>
                </c:pt>
                <c:pt idx="3">
                  <c:v>1795001876</c:v>
                </c:pt>
                <c:pt idx="4">
                  <c:v>576544716</c:v>
                </c:pt>
                <c:pt idx="5">
                  <c:v>196197574505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EB-48C3-934D-6B4663D48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M.EDUCACION!$T$2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M.EDUCACION!$S$3:$S$8</c15:sqref>
                        </c15:formulaRef>
                      </c:ext>
                    </c:extLst>
                    <c:strCache>
                      <c:ptCount val="6"/>
                      <c:pt idx="0">
                        <c:v>Seremi de Educación</c:v>
                      </c:pt>
                      <c:pt idx="1">
                        <c:v>Junta Nacional de Auxilio Escolar y Becas</c:v>
                      </c:pt>
                      <c:pt idx="2">
                        <c:v>Junta Nacional de Jardines Infantiles</c:v>
                      </c:pt>
                      <c:pt idx="3">
                        <c:v>Comisión Nacional de Investigación Científica y Tecnológica</c:v>
                      </c:pt>
                      <c:pt idx="4">
                        <c:v>Consejo Nacional de la Cultura y las Artes</c:v>
                      </c:pt>
                      <c:pt idx="5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M.EDUCACION!$T$3:$T$8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48</c:v>
                      </c:pt>
                      <c:pt idx="1">
                        <c:v>24</c:v>
                      </c:pt>
                      <c:pt idx="2">
                        <c:v>6</c:v>
                      </c:pt>
                      <c:pt idx="3">
                        <c:v>7</c:v>
                      </c:pt>
                      <c:pt idx="4">
                        <c:v>13</c:v>
                      </c:pt>
                      <c:pt idx="5">
                        <c:v>98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A7EB-48C3-934D-6B4663D487BE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M.EDUCACION!$U$2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M.EDUCACION!$S$3:$S$8</c15:sqref>
                        </c15:formulaRef>
                      </c:ext>
                    </c:extLst>
                    <c:strCache>
                      <c:ptCount val="6"/>
                      <c:pt idx="0">
                        <c:v>Seremi de Educación</c:v>
                      </c:pt>
                      <c:pt idx="1">
                        <c:v>Junta Nacional de Auxilio Escolar y Becas</c:v>
                      </c:pt>
                      <c:pt idx="2">
                        <c:v>Junta Nacional de Jardines Infantiles</c:v>
                      </c:pt>
                      <c:pt idx="3">
                        <c:v>Comisión Nacional de Investigación Científica y Tecnológica</c:v>
                      </c:pt>
                      <c:pt idx="4">
                        <c:v>Consejo Nacional de la Cultura y las Artes</c:v>
                      </c:pt>
                      <c:pt idx="5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M.EDUCACION!$U$3:$U$8</c15:sqref>
                        </c15:formulaRef>
                      </c:ext>
                    </c:extLst>
                    <c:numCache>
                      <c:formatCode>[$$-340A]\ #,##0</c:formatCode>
                      <c:ptCount val="6"/>
                      <c:pt idx="0">
                        <c:v>227287683710</c:v>
                      </c:pt>
                      <c:pt idx="1">
                        <c:v>44006815004</c:v>
                      </c:pt>
                      <c:pt idx="2">
                        <c:v>20772981238</c:v>
                      </c:pt>
                      <c:pt idx="3">
                        <c:v>2157492000</c:v>
                      </c:pt>
                      <c:pt idx="4">
                        <c:v>1220000888</c:v>
                      </c:pt>
                      <c:pt idx="5">
                        <c:v>295444972840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7EB-48C3-934D-6B4663D487BE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M.EDUCACION!$X$2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M.EDUCACION!$S$3:$S$8</c:f>
              <c:strCache>
                <c:ptCount val="6"/>
                <c:pt idx="0">
                  <c:v>Seremi de Educación</c:v>
                </c:pt>
                <c:pt idx="1">
                  <c:v>Junta Nacional de Auxilio Escolar y Becas</c:v>
                </c:pt>
                <c:pt idx="2">
                  <c:v>Junta Nacional de Jardines Infantiles</c:v>
                </c:pt>
                <c:pt idx="3">
                  <c:v>Comisión Nacional de Investigación Científica y Tecnológica</c:v>
                </c:pt>
                <c:pt idx="4">
                  <c:v>Consejo Nacional de la Cultura y las Artes</c:v>
                </c:pt>
                <c:pt idx="5">
                  <c:v>Total</c:v>
                </c:pt>
              </c:strCache>
            </c:strRef>
          </c:cat>
          <c:val>
            <c:numRef>
              <c:f>M.EDUCACION!$X$3:$X$8</c:f>
              <c:numCache>
                <c:formatCode>0.00%</c:formatCode>
                <c:ptCount val="6"/>
                <c:pt idx="0">
                  <c:v>0.71447437861358754</c:v>
                </c:pt>
                <c:pt idx="1">
                  <c:v>0.47994104556487982</c:v>
                </c:pt>
                <c:pt idx="2">
                  <c:v>0.53829435370330059</c:v>
                </c:pt>
                <c:pt idx="3">
                  <c:v>0.83198541454614894</c:v>
                </c:pt>
                <c:pt idx="4">
                  <c:v>0.47257729209128246</c:v>
                </c:pt>
                <c:pt idx="5">
                  <c:v>0.66681635364753133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EB-48C3-934D-6B4663D48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M.EDUCACION!$AG$2</c:f>
              <c:strCache>
                <c:ptCount val="1"/>
                <c:pt idx="0">
                  <c:v>% del Total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ABA-482F-B4B6-A1ABF35AE1E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ABA-482F-B4B6-A1ABF35AE1EF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ABA-482F-B4B6-A1ABF35AE1EF}"/>
              </c:ext>
            </c:extLst>
          </c:dPt>
          <c:dLbls>
            <c:dLbl>
              <c:idx val="0"/>
              <c:layout>
                <c:manualLayout>
                  <c:x val="7.8264771717916432E-2"/>
                  <c:y val="-8.5183512459674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BA-482F-B4B6-A1ABF35AE1EF}"/>
                </c:ext>
              </c:extLst>
            </c:dLbl>
            <c:dLbl>
              <c:idx val="1"/>
              <c:layout>
                <c:manualLayout>
                  <c:x val="6.157618097585498E-3"/>
                  <c:y val="-4.18506912745606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BA-482F-B4B6-A1ABF35AE1EF}"/>
                </c:ext>
              </c:extLst>
            </c:dLbl>
            <c:dLbl>
              <c:idx val="2"/>
              <c:layout>
                <c:manualLayout>
                  <c:x val="3.5415803629268122E-3"/>
                  <c:y val="1.2049879307384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BA-482F-B4B6-A1ABF35AE1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M.EDUCACION!$AB$3:$AC$5</c:f>
              <c:multiLvlStrCache>
                <c:ptCount val="3"/>
                <c:lvl>
                  <c:pt idx="0">
                    <c:v>Trasnferencias Corrientes (Públicas, Privadas)</c:v>
                  </c:pt>
                  <c:pt idx="1">
                    <c:v>Iniciativas de Inversion</c:v>
                  </c:pt>
                  <c:pt idx="2">
                    <c:v>Trasnferencia de Capital</c:v>
                  </c:pt>
                </c:lvl>
                <c:lvl>
                  <c:pt idx="0">
                    <c:v>24</c:v>
                  </c:pt>
                  <c:pt idx="1">
                    <c:v>31</c:v>
                  </c:pt>
                  <c:pt idx="2">
                    <c:v>33</c:v>
                  </c:pt>
                </c:lvl>
              </c:multiLvlStrCache>
            </c:multiLvlStrRef>
          </c:cat>
          <c:val>
            <c:numRef>
              <c:f>M.EDUCACION!$AG$3:$AG$5</c:f>
              <c:numCache>
                <c:formatCode>0.00%</c:formatCode>
                <c:ptCount val="3"/>
                <c:pt idx="0">
                  <c:v>0.94864219854959397</c:v>
                </c:pt>
                <c:pt idx="1">
                  <c:v>3.6997572213553001E-2</c:v>
                </c:pt>
                <c:pt idx="2">
                  <c:v>1.4360229236853029E-2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ABA-482F-B4B6-A1ABF35AE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M.EDUCACION!$AD$2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8-FABA-482F-B4B6-A1ABF35AE1E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A-FABA-482F-B4B6-A1ABF35AE1E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FABA-482F-B4B6-A1ABF35AE1E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FABA-482F-B4B6-A1ABF35AE1EF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M.EDUCACION!$AB$3:$AC$5</c15:sqref>
                        </c15:formulaRef>
                      </c:ext>
                    </c:extLst>
                    <c:multiLvlStrCache>
                      <c:ptCount val="3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  <c:pt idx="2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  <c:pt idx="2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M.EDUCACION!$AD$3:$AD$5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94</c:v>
                      </c:pt>
                      <c:pt idx="1">
                        <c:v>1</c:v>
                      </c:pt>
                      <c:pt idx="2">
                        <c:v>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F-FABA-482F-B4B6-A1ABF35AE1EF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M.EDUCACION!$AE$2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1-FABA-482F-B4B6-A1ABF35AE1E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FABA-482F-B4B6-A1ABF35AE1E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FABA-482F-B4B6-A1ABF35AE1E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FABA-482F-B4B6-A1ABF35AE1EF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M.EDUCACION!$AB$3:$AC$5</c15:sqref>
                        </c15:formulaRef>
                      </c:ext>
                    </c:extLst>
                    <c:multiLvlStrCache>
                      <c:ptCount val="3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  <c:pt idx="2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  <c:pt idx="2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M.EDUCACION!$AE$3:$AE$5</c15:sqref>
                        </c15:formulaRef>
                      </c:ext>
                    </c:extLst>
                    <c:numCache>
                      <c:formatCode>[$$-340A]\ #,##0</c:formatCode>
                      <c:ptCount val="3"/>
                      <c:pt idx="0">
                        <c:v>280333951610</c:v>
                      </c:pt>
                      <c:pt idx="1">
                        <c:v>10885806701</c:v>
                      </c:pt>
                      <c:pt idx="2">
                        <c:v>4225214529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FABA-482F-B4B6-A1ABF35AE1EF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M.EDUCACION!$AF$2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A-FABA-482F-B4B6-A1ABF35AE1E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C-FABA-482F-B4B6-A1ABF35AE1E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E-FABA-482F-B4B6-A1ABF35AE1EF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0-FABA-482F-B4B6-A1ABF35AE1EF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M.EDUCACION!$AB$3:$AC$5</c15:sqref>
                        </c15:formulaRef>
                      </c:ext>
                    </c:extLst>
                    <c:multiLvlStrCache>
                      <c:ptCount val="3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  <c:pt idx="2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  <c:pt idx="2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M.EDUCACION!$AF$3:$AF$5</c15:sqref>
                        </c15:formulaRef>
                      </c:ext>
                    </c:extLst>
                    <c:numCache>
                      <c:formatCode>[$$-340A]\ #,##0</c:formatCode>
                      <c:ptCount val="3"/>
                      <c:pt idx="0">
                        <c:v>279119276860</c:v>
                      </c:pt>
                      <c:pt idx="1">
                        <c:v>10885806701</c:v>
                      </c:pt>
                      <c:pt idx="2">
                        <c:v>4225214529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FABA-482F-B4B6-A1ABF35AE1EF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'M.JUSTICIA DDHH'!$V$2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'M.JUSTICIA DDHH'!$S$3:$S$5</c:f>
              <c:strCache>
                <c:ptCount val="3"/>
                <c:pt idx="0">
                  <c:v>Servicio Nacional de Menores</c:v>
                </c:pt>
                <c:pt idx="1">
                  <c:v>Seremi de Justicia</c:v>
                </c:pt>
                <c:pt idx="2">
                  <c:v>Total</c:v>
                </c:pt>
              </c:strCache>
            </c:strRef>
          </c:cat>
          <c:val>
            <c:numRef>
              <c:f>'M.JUSTICIA DDHH'!$V$3:$V$5</c:f>
              <c:numCache>
                <c:formatCode>[$$-340A]\ #,##0</c:formatCode>
                <c:ptCount val="3"/>
                <c:pt idx="0">
                  <c:v>9970364519</c:v>
                </c:pt>
                <c:pt idx="1">
                  <c:v>2346210890</c:v>
                </c:pt>
                <c:pt idx="2">
                  <c:v>12316575409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B3-40C0-8779-8B0C70E394CD}"/>
            </c:ext>
          </c:extLst>
        </c:ser>
        <c:ser>
          <c:idx val="3"/>
          <c:order val="3"/>
          <c:tx>
            <c:strRef>
              <c:f>'M.JUSTICIA DDHH'!$W$2</c:f>
              <c:strCache>
                <c:ptCount val="1"/>
                <c:pt idx="0">
                  <c:v>Pagado Acum. a Julio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'M.JUSTICIA DDHH'!$S$3:$S$5</c:f>
              <c:strCache>
                <c:ptCount val="3"/>
                <c:pt idx="0">
                  <c:v>Servicio Nacional de Menores</c:v>
                </c:pt>
                <c:pt idx="1">
                  <c:v>Seremi de Justicia</c:v>
                </c:pt>
                <c:pt idx="2">
                  <c:v>Total</c:v>
                </c:pt>
              </c:strCache>
            </c:strRef>
          </c:cat>
          <c:val>
            <c:numRef>
              <c:f>'M.JUSTICIA DDHH'!$W$3:$W$5</c:f>
              <c:numCache>
                <c:formatCode>[$$-340A]\ #,##0</c:formatCode>
                <c:ptCount val="3"/>
                <c:pt idx="0">
                  <c:v>4900794545</c:v>
                </c:pt>
                <c:pt idx="1">
                  <c:v>1300826799</c:v>
                </c:pt>
                <c:pt idx="2">
                  <c:v>6201621344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B3-40C0-8779-8B0C70E39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'M.JUSTICIA DDHH'!$T$2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'M.JUSTICIA DDHH'!$S$3:$S$5</c15:sqref>
                        </c15:formulaRef>
                      </c:ext>
                    </c:extLst>
                    <c:strCache>
                      <c:ptCount val="3"/>
                      <c:pt idx="0">
                        <c:v>Servicio Nacional de Menores</c:v>
                      </c:pt>
                      <c:pt idx="1">
                        <c:v>Seremi de Justicia</c:v>
                      </c:pt>
                      <c:pt idx="2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'M.JUSTICIA DDHH'!$T$3:$T$5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82</c:v>
                      </c:pt>
                      <c:pt idx="1">
                        <c:v>2</c:v>
                      </c:pt>
                      <c:pt idx="2">
                        <c:v>84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BDB3-40C0-8779-8B0C70E394CD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'M.JUSTICIA DDHH'!$U$2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'M.JUSTICIA DDHH'!$S$3:$S$5</c15:sqref>
                        </c15:formulaRef>
                      </c:ext>
                    </c:extLst>
                    <c:strCache>
                      <c:ptCount val="3"/>
                      <c:pt idx="0">
                        <c:v>Servicio Nacional de Menores</c:v>
                      </c:pt>
                      <c:pt idx="1">
                        <c:v>Seremi de Justicia</c:v>
                      </c:pt>
                      <c:pt idx="2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'M.JUSTICIA DDHH'!$U$3:$U$5</c15:sqref>
                        </c15:formulaRef>
                      </c:ext>
                    </c:extLst>
                    <c:numCache>
                      <c:formatCode>[$$-340A]\ #,##0</c:formatCode>
                      <c:ptCount val="3"/>
                      <c:pt idx="0">
                        <c:v>9970364519</c:v>
                      </c:pt>
                      <c:pt idx="1">
                        <c:v>2346210890</c:v>
                      </c:pt>
                      <c:pt idx="2">
                        <c:v>12316575409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DB3-40C0-8779-8B0C70E394CD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'M.JUSTICIA DDHH'!$X$2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'M.JUSTICIA DDHH'!$S$3:$S$5</c:f>
              <c:strCache>
                <c:ptCount val="3"/>
                <c:pt idx="0">
                  <c:v>Servicio Nacional de Menores</c:v>
                </c:pt>
                <c:pt idx="1">
                  <c:v>Seremi de Justicia</c:v>
                </c:pt>
                <c:pt idx="2">
                  <c:v>Total</c:v>
                </c:pt>
              </c:strCache>
            </c:strRef>
          </c:cat>
          <c:val>
            <c:numRef>
              <c:f>'M.JUSTICIA DDHH'!$X$3:$X$5</c:f>
              <c:numCache>
                <c:formatCode>0.00%</c:formatCode>
                <c:ptCount val="3"/>
                <c:pt idx="0">
                  <c:v>0.49153614551010782</c:v>
                </c:pt>
                <c:pt idx="1">
                  <c:v>0.55443728632595346</c:v>
                </c:pt>
                <c:pt idx="2">
                  <c:v>0.50351831885577014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B3-40C0-8779-8B0C70E39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'M.DE LA MUJER Y EQUIDAD '!$V$2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'M.DE LA MUJER Y EQUIDAD '!$S$3:$S$4</c:f>
              <c:strCache>
                <c:ptCount val="2"/>
                <c:pt idx="0">
                  <c:v>Servicio Nacional de la Mujer y la Equidad de Género</c:v>
                </c:pt>
                <c:pt idx="1">
                  <c:v>Total</c:v>
                </c:pt>
              </c:strCache>
            </c:strRef>
          </c:cat>
          <c:val>
            <c:numRef>
              <c:f>'M.DE LA MUJER Y EQUIDAD '!$V$3:$V$4</c:f>
              <c:numCache>
                <c:formatCode>[$$-340A]\ #,##0</c:formatCode>
                <c:ptCount val="2"/>
                <c:pt idx="0">
                  <c:v>959668586</c:v>
                </c:pt>
                <c:pt idx="1">
                  <c:v>959668586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40-4FDA-8EF1-1FACDFA7DE6A}"/>
            </c:ext>
          </c:extLst>
        </c:ser>
        <c:ser>
          <c:idx val="3"/>
          <c:order val="3"/>
          <c:tx>
            <c:strRef>
              <c:f>'M.DE LA MUJER Y EQUIDAD '!$W$2</c:f>
              <c:strCache>
                <c:ptCount val="1"/>
                <c:pt idx="0">
                  <c:v>Pagado Acum. a Julio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'M.DE LA MUJER Y EQUIDAD '!$S$3:$S$4</c:f>
              <c:strCache>
                <c:ptCount val="2"/>
                <c:pt idx="0">
                  <c:v>Servicio Nacional de la Mujer y la Equidad de Género</c:v>
                </c:pt>
                <c:pt idx="1">
                  <c:v>Total</c:v>
                </c:pt>
              </c:strCache>
            </c:strRef>
          </c:cat>
          <c:val>
            <c:numRef>
              <c:f>'M.DE LA MUJER Y EQUIDAD '!$W$3:$W$4</c:f>
              <c:numCache>
                <c:formatCode>[$$-340A]\ #,##0</c:formatCode>
                <c:ptCount val="2"/>
                <c:pt idx="0">
                  <c:v>955369516</c:v>
                </c:pt>
                <c:pt idx="1">
                  <c:v>955369516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40-4FDA-8EF1-1FACDFA7D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'M.DE LA MUJER Y EQUIDAD '!$T$2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'M.DE LA MUJER Y EQUIDAD '!$S$3:$S$4</c15:sqref>
                        </c15:formulaRef>
                      </c:ext>
                    </c:extLst>
                    <c:strCache>
                      <c:ptCount val="2"/>
                      <c:pt idx="0">
                        <c:v>Servicio Nacional de la Mujer y la Equidad de Género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'M.DE LA MUJER Y EQUIDAD '!$T$3:$T$4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34</c:v>
                      </c:pt>
                      <c:pt idx="1">
                        <c:v>34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F040-4FDA-8EF1-1FACDFA7DE6A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 LA MUJER Y EQUIDAD '!$U$2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 LA MUJER Y EQUIDAD '!$S$3:$S$4</c15:sqref>
                        </c15:formulaRef>
                      </c:ext>
                    </c:extLst>
                    <c:strCache>
                      <c:ptCount val="2"/>
                      <c:pt idx="0">
                        <c:v>Servicio Nacional de la Mujer y la Equidad de Género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 LA MUJER Y EQUIDAD '!$U$3:$U$4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959668586</c:v>
                      </c:pt>
                      <c:pt idx="1">
                        <c:v>959668586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040-4FDA-8EF1-1FACDFA7DE6A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'M.DE LA MUJER Y EQUIDAD '!$X$2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'M.DE LA MUJER Y EQUIDAD '!$S$3:$S$4</c:f>
              <c:strCache>
                <c:ptCount val="2"/>
                <c:pt idx="0">
                  <c:v>Servicio Nacional de la Mujer y la Equidad de Género</c:v>
                </c:pt>
                <c:pt idx="1">
                  <c:v>Total</c:v>
                </c:pt>
              </c:strCache>
            </c:strRef>
          </c:cat>
          <c:val>
            <c:numRef>
              <c:f>'M.DE LA MUJER Y EQUIDAD '!$X$3:$X$4</c:f>
              <c:numCache>
                <c:formatCode>0.00%</c:formatCode>
                <c:ptCount val="2"/>
                <c:pt idx="0">
                  <c:v>0.99552025557289625</c:v>
                </c:pt>
                <c:pt idx="1">
                  <c:v>0.99552025557289625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40-4FDA-8EF1-1FACDFA7D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M.CULTURA!$V$2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M.CULTURA!$S$3:$S$4</c:f>
              <c:strCache>
                <c:ptCount val="2"/>
                <c:pt idx="0">
                  <c:v>Subsecretaría de las Culturas y Las Artes</c:v>
                </c:pt>
                <c:pt idx="1">
                  <c:v>Total</c:v>
                </c:pt>
              </c:strCache>
            </c:strRef>
          </c:cat>
          <c:val>
            <c:numRef>
              <c:f>M.CULTURA!$V$3:$V$4</c:f>
              <c:numCache>
                <c:formatCode>[$$-340A]\ #,##0</c:formatCode>
                <c:ptCount val="2"/>
                <c:pt idx="0">
                  <c:v>705453337</c:v>
                </c:pt>
                <c:pt idx="1">
                  <c:v>705453337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4-446C-A33B-BA0C070822F5}"/>
            </c:ext>
          </c:extLst>
        </c:ser>
        <c:ser>
          <c:idx val="3"/>
          <c:order val="3"/>
          <c:tx>
            <c:strRef>
              <c:f>M.CULTURA!$W$2</c:f>
              <c:strCache>
                <c:ptCount val="1"/>
                <c:pt idx="0">
                  <c:v>Pagado Acum. a Julio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M.CULTURA!$S$3:$S$4</c:f>
              <c:strCache>
                <c:ptCount val="2"/>
                <c:pt idx="0">
                  <c:v>Subsecretaría de las Culturas y Las Artes</c:v>
                </c:pt>
                <c:pt idx="1">
                  <c:v>Total</c:v>
                </c:pt>
              </c:strCache>
            </c:strRef>
          </c:cat>
          <c:val>
            <c:numRef>
              <c:f>M.CULTURA!$W$3:$W$4</c:f>
              <c:numCache>
                <c:formatCode>[$$-340A]\ #,##0</c:formatCode>
                <c:ptCount val="2"/>
                <c:pt idx="0">
                  <c:v>259521368</c:v>
                </c:pt>
                <c:pt idx="1">
                  <c:v>259521368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44-446C-A33B-BA0C070822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M.CULTURA!$T$2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M.CULTURA!$S$3:$S$4</c15:sqref>
                        </c15:formulaRef>
                      </c:ext>
                    </c:extLst>
                    <c:strCache>
                      <c:ptCount val="2"/>
                      <c:pt idx="0">
                        <c:v>Subsecretaría de las Culturas y Las Artes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M.CULTURA!$T$3:$T$4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9</c:v>
                      </c:pt>
                      <c:pt idx="1">
                        <c:v>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7A44-446C-A33B-BA0C070822F5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M.CULTURA!$U$2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M.CULTURA!$S$3:$S$4</c15:sqref>
                        </c15:formulaRef>
                      </c:ext>
                    </c:extLst>
                    <c:strCache>
                      <c:ptCount val="2"/>
                      <c:pt idx="0">
                        <c:v>Subsecretaría de las Culturas y Las Artes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M.CULTURA!$U$3:$U$4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705453337</c:v>
                      </c:pt>
                      <c:pt idx="1">
                        <c:v>705453337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A44-446C-A33B-BA0C070822F5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M.CULTURA!$X$2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M.CULTURA!$S$3:$S$4</c:f>
              <c:strCache>
                <c:ptCount val="2"/>
                <c:pt idx="0">
                  <c:v>Subsecretaría de las Culturas y Las Artes</c:v>
                </c:pt>
                <c:pt idx="1">
                  <c:v>Total</c:v>
                </c:pt>
              </c:strCache>
            </c:strRef>
          </c:cat>
          <c:val>
            <c:numRef>
              <c:f>M.CULTURA!$X$3:$X$4</c:f>
              <c:numCache>
                <c:formatCode>0.00%</c:formatCode>
                <c:ptCount val="2"/>
                <c:pt idx="0">
                  <c:v>0.3678788580172242</c:v>
                </c:pt>
                <c:pt idx="1">
                  <c:v>0.3678788580172242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44-446C-A33B-BA0C070822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M.OOPP!$V$2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M.OOPP!$S$3:$S$11</c:f>
              <c:strCache>
                <c:ptCount val="9"/>
                <c:pt idx="0">
                  <c:v>Dirección Vialidad</c:v>
                </c:pt>
                <c:pt idx="1">
                  <c:v>Dirección de Obras Hidráulicas</c:v>
                </c:pt>
                <c:pt idx="2">
                  <c:v>Admin Sistema de Concesiones Mop</c:v>
                </c:pt>
                <c:pt idx="3">
                  <c:v>Agua Potable Rural</c:v>
                </c:pt>
                <c:pt idx="4">
                  <c:v>Dirección Obras Portuarias</c:v>
                </c:pt>
                <c:pt idx="5">
                  <c:v>Dirección General de Aguas</c:v>
                </c:pt>
                <c:pt idx="6">
                  <c:v>Dirección de Arquitectura</c:v>
                </c:pt>
                <c:pt idx="7">
                  <c:v>Dirección de Aeropuertos</c:v>
                </c:pt>
                <c:pt idx="8">
                  <c:v>Total</c:v>
                </c:pt>
              </c:strCache>
            </c:strRef>
          </c:cat>
          <c:val>
            <c:numRef>
              <c:f>M.OOPP!$V$3:$V$11</c:f>
              <c:numCache>
                <c:formatCode>[$$-340A]\ #,##0</c:formatCode>
                <c:ptCount val="9"/>
                <c:pt idx="0">
                  <c:v>55674967298</c:v>
                </c:pt>
                <c:pt idx="1">
                  <c:v>24163707296</c:v>
                </c:pt>
                <c:pt idx="2">
                  <c:v>12070654490</c:v>
                </c:pt>
                <c:pt idx="3">
                  <c:v>5317201399</c:v>
                </c:pt>
                <c:pt idx="4">
                  <c:v>2668137134</c:v>
                </c:pt>
                <c:pt idx="5">
                  <c:v>169447000</c:v>
                </c:pt>
                <c:pt idx="6">
                  <c:v>51809617</c:v>
                </c:pt>
                <c:pt idx="7">
                  <c:v>572442131</c:v>
                </c:pt>
                <c:pt idx="8">
                  <c:v>100688366365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FF-4FFE-BB3A-613447AB3262}"/>
            </c:ext>
          </c:extLst>
        </c:ser>
        <c:ser>
          <c:idx val="3"/>
          <c:order val="3"/>
          <c:tx>
            <c:strRef>
              <c:f>M.OOPP!$W$2</c:f>
              <c:strCache>
                <c:ptCount val="1"/>
                <c:pt idx="0">
                  <c:v>Pagado Acum. a Julio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M.OOPP!$S$3:$S$11</c:f>
              <c:strCache>
                <c:ptCount val="9"/>
                <c:pt idx="0">
                  <c:v>Dirección Vialidad</c:v>
                </c:pt>
                <c:pt idx="1">
                  <c:v>Dirección de Obras Hidráulicas</c:v>
                </c:pt>
                <c:pt idx="2">
                  <c:v>Admin Sistema de Concesiones Mop</c:v>
                </c:pt>
                <c:pt idx="3">
                  <c:v>Agua Potable Rural</c:v>
                </c:pt>
                <c:pt idx="4">
                  <c:v>Dirección Obras Portuarias</c:v>
                </c:pt>
                <c:pt idx="5">
                  <c:v>Dirección General de Aguas</c:v>
                </c:pt>
                <c:pt idx="6">
                  <c:v>Dirección de Arquitectura</c:v>
                </c:pt>
                <c:pt idx="7">
                  <c:v>Dirección de Aeropuertos</c:v>
                </c:pt>
                <c:pt idx="8">
                  <c:v>Total</c:v>
                </c:pt>
              </c:strCache>
            </c:strRef>
          </c:cat>
          <c:val>
            <c:numRef>
              <c:f>M.OOPP!$W$3:$W$11</c:f>
              <c:numCache>
                <c:formatCode>[$$-340A]\ #,##0</c:formatCode>
                <c:ptCount val="9"/>
                <c:pt idx="0">
                  <c:v>31453214702</c:v>
                </c:pt>
                <c:pt idx="1">
                  <c:v>13806810733</c:v>
                </c:pt>
                <c:pt idx="2">
                  <c:v>1405942691</c:v>
                </c:pt>
                <c:pt idx="3">
                  <c:v>1287122617</c:v>
                </c:pt>
                <c:pt idx="4">
                  <c:v>997570306</c:v>
                </c:pt>
                <c:pt idx="5">
                  <c:v>119447000</c:v>
                </c:pt>
                <c:pt idx="6">
                  <c:v>62000</c:v>
                </c:pt>
                <c:pt idx="7">
                  <c:v>120473</c:v>
                </c:pt>
                <c:pt idx="8">
                  <c:v>49070290522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FF-4FFE-BB3A-613447AB3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M.OOPP!$T$2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M.OOPP!$S$3:$S$11</c15:sqref>
                        </c15:formulaRef>
                      </c:ext>
                    </c:extLst>
                    <c:strCache>
                      <c:ptCount val="9"/>
                      <c:pt idx="0">
                        <c:v>Dirección Vialidad</c:v>
                      </c:pt>
                      <c:pt idx="1">
                        <c:v>Dirección de Obras Hidráulicas</c:v>
                      </c:pt>
                      <c:pt idx="2">
                        <c:v>Admin Sistema de Concesiones Mop</c:v>
                      </c:pt>
                      <c:pt idx="3">
                        <c:v>Agua Potable Rural</c:v>
                      </c:pt>
                      <c:pt idx="4">
                        <c:v>Dirección Obras Portuarias</c:v>
                      </c:pt>
                      <c:pt idx="5">
                        <c:v>Dirección General de Aguas</c:v>
                      </c:pt>
                      <c:pt idx="6">
                        <c:v>Dirección de Arquitectura</c:v>
                      </c:pt>
                      <c:pt idx="7">
                        <c:v>Dirección de Aeropuertos</c:v>
                      </c:pt>
                      <c:pt idx="8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M.OOPP!$T$3:$T$11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43</c:v>
                      </c:pt>
                      <c:pt idx="1">
                        <c:v>11</c:v>
                      </c:pt>
                      <c:pt idx="2">
                        <c:v>12</c:v>
                      </c:pt>
                      <c:pt idx="3">
                        <c:v>17</c:v>
                      </c:pt>
                      <c:pt idx="4">
                        <c:v>9</c:v>
                      </c:pt>
                      <c:pt idx="5">
                        <c:v>2</c:v>
                      </c:pt>
                      <c:pt idx="6">
                        <c:v>1</c:v>
                      </c:pt>
                      <c:pt idx="7">
                        <c:v>2</c:v>
                      </c:pt>
                      <c:pt idx="8">
                        <c:v>97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4FFF-4FFE-BB3A-613447AB3262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M.OOPP!$U$2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M.OOPP!$S$3:$S$11</c15:sqref>
                        </c15:formulaRef>
                      </c:ext>
                    </c:extLst>
                    <c:strCache>
                      <c:ptCount val="9"/>
                      <c:pt idx="0">
                        <c:v>Dirección Vialidad</c:v>
                      </c:pt>
                      <c:pt idx="1">
                        <c:v>Dirección de Obras Hidráulicas</c:v>
                      </c:pt>
                      <c:pt idx="2">
                        <c:v>Admin Sistema de Concesiones Mop</c:v>
                      </c:pt>
                      <c:pt idx="3">
                        <c:v>Agua Potable Rural</c:v>
                      </c:pt>
                      <c:pt idx="4">
                        <c:v>Dirección Obras Portuarias</c:v>
                      </c:pt>
                      <c:pt idx="5">
                        <c:v>Dirección General de Aguas</c:v>
                      </c:pt>
                      <c:pt idx="6">
                        <c:v>Dirección de Arquitectura</c:v>
                      </c:pt>
                      <c:pt idx="7">
                        <c:v>Dirección de Aeropuertos</c:v>
                      </c:pt>
                      <c:pt idx="8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M.OOPP!$U$3:$U$11</c15:sqref>
                        </c15:formulaRef>
                      </c:ext>
                    </c:extLst>
                    <c:numCache>
                      <c:formatCode>[$$-340A]\ #,##0</c:formatCode>
                      <c:ptCount val="9"/>
                      <c:pt idx="0">
                        <c:v>180856451359</c:v>
                      </c:pt>
                      <c:pt idx="1">
                        <c:v>72512591283</c:v>
                      </c:pt>
                      <c:pt idx="2">
                        <c:v>188275500599</c:v>
                      </c:pt>
                      <c:pt idx="3">
                        <c:v>12154304162</c:v>
                      </c:pt>
                      <c:pt idx="4">
                        <c:v>5157578003</c:v>
                      </c:pt>
                      <c:pt idx="5">
                        <c:v>50000000</c:v>
                      </c:pt>
                      <c:pt idx="6">
                        <c:v>51809617</c:v>
                      </c:pt>
                      <c:pt idx="7">
                        <c:v>572442131</c:v>
                      </c:pt>
                      <c:pt idx="8">
                        <c:v>459630677154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FFF-4FFE-BB3A-613447AB3262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M.OOPP!$X$2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M.OOPP!$S$3:$S$11</c:f>
              <c:strCache>
                <c:ptCount val="9"/>
                <c:pt idx="0">
                  <c:v>Dirección Vialidad</c:v>
                </c:pt>
                <c:pt idx="1">
                  <c:v>Dirección de Obras Hidráulicas</c:v>
                </c:pt>
                <c:pt idx="2">
                  <c:v>Admin Sistema de Concesiones Mop</c:v>
                </c:pt>
                <c:pt idx="3">
                  <c:v>Agua Potable Rural</c:v>
                </c:pt>
                <c:pt idx="4">
                  <c:v>Dirección Obras Portuarias</c:v>
                </c:pt>
                <c:pt idx="5">
                  <c:v>Dirección General de Aguas</c:v>
                </c:pt>
                <c:pt idx="6">
                  <c:v>Dirección de Arquitectura</c:v>
                </c:pt>
                <c:pt idx="7">
                  <c:v>Dirección de Aeropuertos</c:v>
                </c:pt>
                <c:pt idx="8">
                  <c:v>Total</c:v>
                </c:pt>
              </c:strCache>
            </c:strRef>
          </c:cat>
          <c:val>
            <c:numRef>
              <c:f>M.OOPP!$X$3:$X$11</c:f>
              <c:numCache>
                <c:formatCode>0.00%</c:formatCode>
                <c:ptCount val="9"/>
                <c:pt idx="0">
                  <c:v>0.5649435685098263</c:v>
                </c:pt>
                <c:pt idx="1">
                  <c:v>0.57138627628077354</c:v>
                </c:pt>
                <c:pt idx="2">
                  <c:v>0.11647609432982785</c:v>
                </c:pt>
                <c:pt idx="3">
                  <c:v>0.24206768192795325</c:v>
                </c:pt>
                <c:pt idx="4">
                  <c:v>0.37388269639067212</c:v>
                </c:pt>
                <c:pt idx="5">
                  <c:v>0.70492248313631989</c:v>
                </c:pt>
                <c:pt idx="6">
                  <c:v>1.1966890239702023E-3</c:v>
                </c:pt>
                <c:pt idx="7">
                  <c:v>2.1045446076714433E-4</c:v>
                </c:pt>
                <c:pt idx="8">
                  <c:v>0.48734816437599077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FF-4FFE-BB3A-613447AB3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M.OOPP!$AG$2</c:f>
              <c:strCache>
                <c:ptCount val="1"/>
                <c:pt idx="0">
                  <c:v>% del Total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A21-4C67-9B2A-A8940678D71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A21-4C67-9B2A-A8940678D713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A21-4C67-9B2A-A8940678D713}"/>
              </c:ext>
            </c:extLst>
          </c:dPt>
          <c:dLbls>
            <c:dLbl>
              <c:idx val="0"/>
              <c:layout>
                <c:manualLayout>
                  <c:x val="7.8264771717916432E-2"/>
                  <c:y val="-8.5183512459674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21-4C67-9B2A-A8940678D713}"/>
                </c:ext>
              </c:extLst>
            </c:dLbl>
            <c:dLbl>
              <c:idx val="1"/>
              <c:layout>
                <c:manualLayout>
                  <c:x val="6.157618097585498E-3"/>
                  <c:y val="-4.18506912745606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21-4C67-9B2A-A8940678D713}"/>
                </c:ext>
              </c:extLst>
            </c:dLbl>
            <c:dLbl>
              <c:idx val="2"/>
              <c:layout>
                <c:manualLayout>
                  <c:x val="3.5415803629268122E-3"/>
                  <c:y val="1.2049879307384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A21-4C67-9B2A-A8940678D7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M.OOPP!$AB$3:$AC$4</c:f>
              <c:multiLvlStrCache>
                <c:ptCount val="2"/>
                <c:lvl>
                  <c:pt idx="0">
                    <c:v>Trasnferencias Corrientes (Públicas, Privadas)</c:v>
                  </c:pt>
                  <c:pt idx="1">
                    <c:v>Iniciativas de Inversion</c:v>
                  </c:pt>
                </c:lvl>
                <c:lvl>
                  <c:pt idx="0">
                    <c:v>24</c:v>
                  </c:pt>
                  <c:pt idx="1">
                    <c:v>31</c:v>
                  </c:pt>
                </c:lvl>
              </c:multiLvlStrCache>
            </c:multiLvlStrRef>
          </c:cat>
          <c:val>
            <c:numRef>
              <c:f>M.OOPP!$AG$3:$AG$4</c:f>
              <c:numCache>
                <c:formatCode>0.00%</c:formatCode>
                <c:ptCount val="2"/>
                <c:pt idx="0">
                  <c:v>1.1863038830821735E-3</c:v>
                </c:pt>
                <c:pt idx="1">
                  <c:v>0.99881369611691784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A21-4C67-9B2A-A8940678D7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M.OOPP!$AD$2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8-0A21-4C67-9B2A-A8940678D71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A-0A21-4C67-9B2A-A8940678D71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0A21-4C67-9B2A-A8940678D71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0A21-4C67-9B2A-A8940678D713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M.OOPP!$AB$3:$AC$4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M.OOPP!$AD$3:$AD$4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</c:v>
                      </c:pt>
                      <c:pt idx="1">
                        <c:v>96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F-0A21-4C67-9B2A-A8940678D713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M.OOPP!$AE$2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1-0A21-4C67-9B2A-A8940678D71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0A21-4C67-9B2A-A8940678D71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0A21-4C67-9B2A-A8940678D713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0A21-4C67-9B2A-A8940678D713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M.OOPP!$AB$3:$AC$4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M.OOPP!$AE$3:$AE$4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244600000</c:v>
                      </c:pt>
                      <c:pt idx="1">
                        <c:v>457851777439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0A21-4C67-9B2A-A8940678D713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M.OOPP!$AF$2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A-0A21-4C67-9B2A-A8940678D71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C-0A21-4C67-9B2A-A8940678D713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E-0A21-4C67-9B2A-A8940678D713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0-0A21-4C67-9B2A-A8940678D713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M.OOPP!$AB$3:$AC$4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M.OOPP!$AF$3:$AF$4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119447000</c:v>
                      </c:pt>
                      <c:pt idx="1">
                        <c:v>100568919365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0A21-4C67-9B2A-A8940678D713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'M.RELACIONES EXTERIORES'!$V$2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'M.RELACIONES EXTERIORES'!$S$3:$S$4</c:f>
              <c:strCache>
                <c:ptCount val="2"/>
                <c:pt idx="0">
                  <c:v>Dirección General de Relaciones Económicas Internacionales</c:v>
                </c:pt>
                <c:pt idx="1">
                  <c:v>Total</c:v>
                </c:pt>
              </c:strCache>
            </c:strRef>
          </c:cat>
          <c:val>
            <c:numRef>
              <c:f>'M.RELACIONES EXTERIORES'!$V$3:$V$4</c:f>
              <c:numCache>
                <c:formatCode>[$$-340A]\ #,##0</c:formatCode>
                <c:ptCount val="2"/>
                <c:pt idx="0">
                  <c:v>203928635</c:v>
                </c:pt>
                <c:pt idx="1">
                  <c:v>203928635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7D-437D-820C-4A28926C27D6}"/>
            </c:ext>
          </c:extLst>
        </c:ser>
        <c:ser>
          <c:idx val="3"/>
          <c:order val="3"/>
          <c:tx>
            <c:strRef>
              <c:f>'M.RELACIONES EXTERIORES'!$W$2</c:f>
              <c:strCache>
                <c:ptCount val="1"/>
                <c:pt idx="0">
                  <c:v>Pagado Acum. A Julio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'M.RELACIONES EXTERIORES'!$S$3:$S$4</c:f>
              <c:strCache>
                <c:ptCount val="2"/>
                <c:pt idx="0">
                  <c:v>Dirección General de Relaciones Económicas Internacionales</c:v>
                </c:pt>
                <c:pt idx="1">
                  <c:v>Total</c:v>
                </c:pt>
              </c:strCache>
            </c:strRef>
          </c:cat>
          <c:val>
            <c:numRef>
              <c:f>'M.RELACIONES EXTERIORES'!$W$3:$W$4</c:f>
              <c:numCache>
                <c:formatCode>[$$-340A]\ #,##0</c:formatCode>
                <c:ptCount val="2"/>
                <c:pt idx="0">
                  <c:v>67097690</c:v>
                </c:pt>
                <c:pt idx="1">
                  <c:v>67097690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7D-437D-820C-4A28926C27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'M.RELACIONES EXTERIORES'!$T$2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'M.RELACIONES EXTERIORES'!$S$3:$S$4</c15:sqref>
                        </c15:formulaRef>
                      </c:ext>
                    </c:extLst>
                    <c:strCache>
                      <c:ptCount val="2"/>
                      <c:pt idx="0">
                        <c:v>Dirección General de Relaciones Económicas Internacionales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'M.RELACIONES EXTERIORES'!$T$3:$T$4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18</c:v>
                      </c:pt>
                      <c:pt idx="1">
                        <c:v>18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1D7D-437D-820C-4A28926C27D6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'M.RELACIONES EXTERIORES'!$U$2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'M.RELACIONES EXTERIORES'!$S$3:$S$4</c15:sqref>
                        </c15:formulaRef>
                      </c:ext>
                    </c:extLst>
                    <c:strCache>
                      <c:ptCount val="2"/>
                      <c:pt idx="0">
                        <c:v>Dirección General de Relaciones Económicas Internacionales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'M.RELACIONES EXTERIORES'!$U$3:$U$4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203928635</c:v>
                      </c:pt>
                      <c:pt idx="1">
                        <c:v>203928635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D7D-437D-820C-4A28926C27D6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'M.RELACIONES EXTERIORES'!$X$2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'M.RELACIONES EXTERIORES'!$S$3:$S$4</c:f>
              <c:strCache>
                <c:ptCount val="2"/>
                <c:pt idx="0">
                  <c:v>Dirección General de Relaciones Económicas Internacionales</c:v>
                </c:pt>
                <c:pt idx="1">
                  <c:v>Total</c:v>
                </c:pt>
              </c:strCache>
            </c:strRef>
          </c:cat>
          <c:val>
            <c:numRef>
              <c:f>'M.RELACIONES EXTERIORES'!$X$3:$X$4</c:f>
              <c:numCache>
                <c:formatCode>0.00%</c:formatCode>
                <c:ptCount val="2"/>
                <c:pt idx="0">
                  <c:v>0.32902534751924367</c:v>
                </c:pt>
                <c:pt idx="1">
                  <c:v>0.32902534751924367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7D-437D-820C-4A28926C27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M.SALUD!$V$2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M.SALUD!$S$3:$S$7</c:f>
              <c:strCache>
                <c:ptCount val="5"/>
                <c:pt idx="0">
                  <c:v>Servicio de Salud Coquimbo</c:v>
                </c:pt>
                <c:pt idx="1">
                  <c:v>Fondo Nacional de Salud</c:v>
                </c:pt>
                <c:pt idx="2">
                  <c:v>Seremi  de Salud</c:v>
                </c:pt>
                <c:pt idx="3">
                  <c:v>Subsecretaría de Redes Asistenciales</c:v>
                </c:pt>
                <c:pt idx="4">
                  <c:v>Total</c:v>
                </c:pt>
              </c:strCache>
            </c:strRef>
          </c:cat>
          <c:val>
            <c:numRef>
              <c:f>M.SALUD!$V$3:$V$7</c:f>
              <c:numCache>
                <c:formatCode>[$$-340A]\ #,##0</c:formatCode>
                <c:ptCount val="5"/>
                <c:pt idx="0">
                  <c:v>98076004000</c:v>
                </c:pt>
                <c:pt idx="1">
                  <c:v>36539898418</c:v>
                </c:pt>
                <c:pt idx="2">
                  <c:v>12830391796</c:v>
                </c:pt>
                <c:pt idx="3">
                  <c:v>830312050</c:v>
                </c:pt>
                <c:pt idx="4">
                  <c:v>148276606264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83-4768-8433-4C044A2B283D}"/>
            </c:ext>
          </c:extLst>
        </c:ser>
        <c:ser>
          <c:idx val="3"/>
          <c:order val="3"/>
          <c:tx>
            <c:strRef>
              <c:f>M.SALUD!$W$2</c:f>
              <c:strCache>
                <c:ptCount val="1"/>
                <c:pt idx="0">
                  <c:v>Pagado Acum. a Julio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M.SALUD!$S$3:$S$7</c:f>
              <c:strCache>
                <c:ptCount val="5"/>
                <c:pt idx="0">
                  <c:v>Servicio de Salud Coquimbo</c:v>
                </c:pt>
                <c:pt idx="1">
                  <c:v>Fondo Nacional de Salud</c:v>
                </c:pt>
                <c:pt idx="2">
                  <c:v>Seremi  de Salud</c:v>
                </c:pt>
                <c:pt idx="3">
                  <c:v>Subsecretaría de Redes Asistenciales</c:v>
                </c:pt>
                <c:pt idx="4">
                  <c:v>Total</c:v>
                </c:pt>
              </c:strCache>
            </c:strRef>
          </c:cat>
          <c:val>
            <c:numRef>
              <c:f>M.SALUD!$W$3:$W$7</c:f>
              <c:numCache>
                <c:formatCode>[$$-340A]\ #,##0</c:formatCode>
                <c:ptCount val="5"/>
                <c:pt idx="0">
                  <c:v>13291090733</c:v>
                </c:pt>
                <c:pt idx="1">
                  <c:v>7620840926</c:v>
                </c:pt>
                <c:pt idx="2">
                  <c:v>8095840594</c:v>
                </c:pt>
                <c:pt idx="3">
                  <c:v>0</c:v>
                </c:pt>
                <c:pt idx="4">
                  <c:v>29007772253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83-4768-8433-4C044A2B2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M.SALUD!$T$2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M.SALUD!$S$3:$S$7</c15:sqref>
                        </c15:formulaRef>
                      </c:ext>
                    </c:extLst>
                    <c:strCache>
                      <c:ptCount val="5"/>
                      <c:pt idx="0">
                        <c:v>Servicio de Salud Coquimbo</c:v>
                      </c:pt>
                      <c:pt idx="1">
                        <c:v>Fondo Nacional de Salud</c:v>
                      </c:pt>
                      <c:pt idx="2">
                        <c:v>Seremi  de Salud</c:v>
                      </c:pt>
                      <c:pt idx="3">
                        <c:v>Subsecretaría de Redes Asistenciales</c:v>
                      </c:pt>
                      <c:pt idx="4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M.SALUD!$T$3:$T$7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9</c:v>
                      </c:pt>
                      <c:pt idx="1">
                        <c:v>3</c:v>
                      </c:pt>
                      <c:pt idx="2">
                        <c:v>8</c:v>
                      </c:pt>
                      <c:pt idx="3">
                        <c:v>2</c:v>
                      </c:pt>
                      <c:pt idx="4">
                        <c:v>22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2E83-4768-8433-4C044A2B283D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M.SALUD!$U$2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M.SALUD!$S$3:$S$7</c15:sqref>
                        </c15:formulaRef>
                      </c:ext>
                    </c:extLst>
                    <c:strCache>
                      <c:ptCount val="5"/>
                      <c:pt idx="0">
                        <c:v>Servicio de Salud Coquimbo</c:v>
                      </c:pt>
                      <c:pt idx="1">
                        <c:v>Fondo Nacional de Salud</c:v>
                      </c:pt>
                      <c:pt idx="2">
                        <c:v>Seremi  de Salud</c:v>
                      </c:pt>
                      <c:pt idx="3">
                        <c:v>Subsecretaría de Redes Asistenciales</c:v>
                      </c:pt>
                      <c:pt idx="4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M.SALUD!$U$3:$U$7</c15:sqref>
                        </c15:formulaRef>
                      </c:ext>
                    </c:extLst>
                    <c:numCache>
                      <c:formatCode>[$$-340A]\ #,##0</c:formatCode>
                      <c:ptCount val="5"/>
                      <c:pt idx="0">
                        <c:v>243117141000</c:v>
                      </c:pt>
                      <c:pt idx="1">
                        <c:v>36539898418</c:v>
                      </c:pt>
                      <c:pt idx="2">
                        <c:v>12830391796</c:v>
                      </c:pt>
                      <c:pt idx="3">
                        <c:v>830312050</c:v>
                      </c:pt>
                      <c:pt idx="4">
                        <c:v>293317743264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E83-4768-8433-4C044A2B283D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M.SALUD!$X$2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M.SALUD!$S$3:$S$7</c:f>
              <c:strCache>
                <c:ptCount val="5"/>
                <c:pt idx="0">
                  <c:v>Servicio de Salud Coquimbo</c:v>
                </c:pt>
                <c:pt idx="1">
                  <c:v>Fondo Nacional de Salud</c:v>
                </c:pt>
                <c:pt idx="2">
                  <c:v>Seremi  de Salud</c:v>
                </c:pt>
                <c:pt idx="3">
                  <c:v>Subsecretaría de Redes Asistenciales</c:v>
                </c:pt>
                <c:pt idx="4">
                  <c:v>Total</c:v>
                </c:pt>
              </c:strCache>
            </c:strRef>
          </c:cat>
          <c:val>
            <c:numRef>
              <c:f>M.SALUD!$X$3:$X$7</c:f>
              <c:numCache>
                <c:formatCode>0.00%</c:formatCode>
                <c:ptCount val="5"/>
                <c:pt idx="0">
                  <c:v>0.13551827349124052</c:v>
                </c:pt>
                <c:pt idx="1">
                  <c:v>0.20856218150420147</c:v>
                </c:pt>
                <c:pt idx="2">
                  <c:v>0.63098935112207233</c:v>
                </c:pt>
                <c:pt idx="3">
                  <c:v>0</c:v>
                </c:pt>
                <c:pt idx="4">
                  <c:v>0.19563283098989284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83-4768-8433-4C044A2B2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M.SALUD!$AG$2</c:f>
              <c:strCache>
                <c:ptCount val="1"/>
                <c:pt idx="0">
                  <c:v>% del Total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924-4D80-9087-E9E3B52BC11A}"/>
              </c:ext>
            </c:extLst>
          </c:dPt>
          <c:dPt>
            <c:idx val="1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924-4D80-9087-E9E3B52BC11A}"/>
              </c:ext>
            </c:extLst>
          </c:dPt>
          <c:dPt>
            <c:idx val="2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924-4D80-9087-E9E3B52BC11A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924-4D80-9087-E9E3B52BC11A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924-4D80-9087-E9E3B52BC11A}"/>
              </c:ext>
            </c:extLst>
          </c:dPt>
          <c:dLbls>
            <c:dLbl>
              <c:idx val="0"/>
              <c:layout>
                <c:manualLayout>
                  <c:x val="8.3437773558909384E-3"/>
                  <c:y val="3.1180269609415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924-4D80-9087-E9E3B52BC11A}"/>
                </c:ext>
              </c:extLst>
            </c:dLbl>
            <c:dLbl>
              <c:idx val="1"/>
              <c:layout>
                <c:manualLayout>
                  <c:x val="-6.2275698533205956E-2"/>
                  <c:y val="-2.63354486475854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924-4D80-9087-E9E3B52BC11A}"/>
                </c:ext>
              </c:extLst>
            </c:dLbl>
            <c:dLbl>
              <c:idx val="2"/>
              <c:layout>
                <c:manualLayout>
                  <c:x val="3.5415803629268122E-3"/>
                  <c:y val="1.2049879307384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924-4D80-9087-E9E3B52BC1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M.SALUD!$AB$3:$AC$7</c:f>
              <c:multiLvlStrCache>
                <c:ptCount val="5"/>
                <c:lvl>
                  <c:pt idx="0">
                    <c:v>Prestaciones Previsionales</c:v>
                  </c:pt>
                  <c:pt idx="1">
                    <c:v>Trasnferencias Corrientes (Públicas, Privadas)</c:v>
                  </c:pt>
                  <c:pt idx="2">
                    <c:v>Aquisición de Activos No Financieros</c:v>
                  </c:pt>
                  <c:pt idx="3">
                    <c:v>Iniciativas de Inversion</c:v>
                  </c:pt>
                  <c:pt idx="4">
                    <c:v>Anticipo Contrastistas</c:v>
                  </c:pt>
                </c:lvl>
                <c:lvl>
                  <c:pt idx="0">
                    <c:v>23</c:v>
                  </c:pt>
                  <c:pt idx="1">
                    <c:v>24</c:v>
                  </c:pt>
                  <c:pt idx="2">
                    <c:v>29</c:v>
                  </c:pt>
                  <c:pt idx="3">
                    <c:v>31</c:v>
                  </c:pt>
                  <c:pt idx="4">
                    <c:v>32</c:v>
                  </c:pt>
                </c:lvl>
              </c:multiLvlStrCache>
            </c:multiLvlStrRef>
          </c:cat>
          <c:val>
            <c:numRef>
              <c:f>M.SALUD!$AG$3:$AG$7</c:f>
              <c:numCache>
                <c:formatCode>0.00%</c:formatCode>
                <c:ptCount val="5"/>
                <c:pt idx="0">
                  <c:v>0.29711670666754531</c:v>
                </c:pt>
                <c:pt idx="1">
                  <c:v>0.4540515874374032</c:v>
                </c:pt>
                <c:pt idx="2">
                  <c:v>0</c:v>
                </c:pt>
                <c:pt idx="3">
                  <c:v>0.24790437902627233</c:v>
                </c:pt>
                <c:pt idx="4">
                  <c:v>9.2732686877919032E-4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24-4D80-9087-E9E3B52BC1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M.SALUD!$AD$2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D924-4D80-9087-E9E3B52BC11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D924-4D80-9087-E9E3B52BC11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D924-4D80-9087-E9E3B52BC11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D924-4D80-9087-E9E3B52BC11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D924-4D80-9087-E9E3B52BC11A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M.SALUD!$AB$3:$AC$7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Prestaciones Previsionales</c:v>
                        </c:pt>
                        <c:pt idx="1">
                          <c:v>Trasnferencias Corrientes (Públicas, Privadas)</c:v>
                        </c:pt>
                        <c:pt idx="2">
                          <c:v>Aquisición de Activos No Financieros</c:v>
                        </c:pt>
                        <c:pt idx="3">
                          <c:v>Iniciativas de Inversion</c:v>
                        </c:pt>
                        <c:pt idx="4">
                          <c:v>Anticipo Contrastistas</c:v>
                        </c:pt>
                      </c:lvl>
                      <c:lvl>
                        <c:pt idx="0">
                          <c:v>23</c:v>
                        </c:pt>
                        <c:pt idx="1">
                          <c:v>24</c:v>
                        </c:pt>
                        <c:pt idx="2">
                          <c:v>29</c:v>
                        </c:pt>
                        <c:pt idx="3">
                          <c:v>31</c:v>
                        </c:pt>
                        <c:pt idx="4">
                          <c:v>32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M.SALUD!$AD$3:$AD$7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6</c:v>
                      </c:pt>
                      <c:pt idx="1">
                        <c:v>7</c:v>
                      </c:pt>
                      <c:pt idx="2">
                        <c:v>0</c:v>
                      </c:pt>
                      <c:pt idx="3">
                        <c:v>8</c:v>
                      </c:pt>
                      <c:pt idx="4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D924-4D80-9087-E9E3B52BC11A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M.SALUD!$AE$2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D924-4D80-9087-E9E3B52BC11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D924-4D80-9087-E9E3B52BC11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D924-4D80-9087-E9E3B52BC11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D924-4D80-9087-E9E3B52BC11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D924-4D80-9087-E9E3B52BC11A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M.SALUD!$AB$3:$AC$7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Prestaciones Previsionales</c:v>
                        </c:pt>
                        <c:pt idx="1">
                          <c:v>Trasnferencias Corrientes (Públicas, Privadas)</c:v>
                        </c:pt>
                        <c:pt idx="2">
                          <c:v>Aquisición de Activos No Financieros</c:v>
                        </c:pt>
                        <c:pt idx="3">
                          <c:v>Iniciativas de Inversion</c:v>
                        </c:pt>
                        <c:pt idx="4">
                          <c:v>Anticipo Contrastistas</c:v>
                        </c:pt>
                      </c:lvl>
                      <c:lvl>
                        <c:pt idx="0">
                          <c:v>23</c:v>
                        </c:pt>
                        <c:pt idx="1">
                          <c:v>24</c:v>
                        </c:pt>
                        <c:pt idx="2">
                          <c:v>29</c:v>
                        </c:pt>
                        <c:pt idx="3">
                          <c:v>31</c:v>
                        </c:pt>
                        <c:pt idx="4">
                          <c:v>32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M.SALUD!$AE$3:$AE$7</c15:sqref>
                        </c15:formulaRef>
                      </c:ext>
                    </c:extLst>
                    <c:numCache>
                      <c:formatCode>[$$-340A]\ #,##0</c:formatCode>
                      <c:ptCount val="5"/>
                      <c:pt idx="0">
                        <c:v>44055456929</c:v>
                      </c:pt>
                      <c:pt idx="1">
                        <c:v>67325228454</c:v>
                      </c:pt>
                      <c:pt idx="2">
                        <c:v>0</c:v>
                      </c:pt>
                      <c:pt idx="3">
                        <c:v>181799557000</c:v>
                      </c:pt>
                      <c:pt idx="4">
                        <c:v>137500881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D924-4D80-9087-E9E3B52BC11A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M.SALUD!$AF$2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D924-4D80-9087-E9E3B52BC11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4-D924-4D80-9087-E9E3B52BC11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6-D924-4D80-9087-E9E3B52BC11A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D924-4D80-9087-E9E3B52BC11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D924-4D80-9087-E9E3B52BC11A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M.SALUD!$AB$3:$AC$7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Prestaciones Previsionales</c:v>
                        </c:pt>
                        <c:pt idx="1">
                          <c:v>Trasnferencias Corrientes (Públicas, Privadas)</c:v>
                        </c:pt>
                        <c:pt idx="2">
                          <c:v>Aquisición de Activos No Financieros</c:v>
                        </c:pt>
                        <c:pt idx="3">
                          <c:v>Iniciativas de Inversion</c:v>
                        </c:pt>
                        <c:pt idx="4">
                          <c:v>Anticipo Contrastistas</c:v>
                        </c:pt>
                      </c:lvl>
                      <c:lvl>
                        <c:pt idx="0">
                          <c:v>23</c:v>
                        </c:pt>
                        <c:pt idx="1">
                          <c:v>24</c:v>
                        </c:pt>
                        <c:pt idx="2">
                          <c:v>29</c:v>
                        </c:pt>
                        <c:pt idx="3">
                          <c:v>31</c:v>
                        </c:pt>
                        <c:pt idx="4">
                          <c:v>32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M.SALUD!$AF$3:$AF$7</c15:sqref>
                        </c15:formulaRef>
                      </c:ext>
                    </c:extLst>
                    <c:numCache>
                      <c:formatCode>[$$-340A]\ #,##0</c:formatCode>
                      <c:ptCount val="5"/>
                      <c:pt idx="0">
                        <c:v>44055456929</c:v>
                      </c:pt>
                      <c:pt idx="1">
                        <c:v>67325228454</c:v>
                      </c:pt>
                      <c:pt idx="2">
                        <c:v>0</c:v>
                      </c:pt>
                      <c:pt idx="3">
                        <c:v>36758420000</c:v>
                      </c:pt>
                      <c:pt idx="4">
                        <c:v>137500881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D924-4D80-9087-E9E3B52BC11A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M.AGRICULTURA!$AG$2</c:f>
              <c:strCache>
                <c:ptCount val="1"/>
                <c:pt idx="0">
                  <c:v>% del Total</c:v>
                </c:pt>
              </c:strCache>
            </c:strRef>
          </c:tx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9315-4212-A7FF-05EF173191D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D07-4B2E-A7D1-3AE9589545DD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D07-4B2E-A7D1-3AE9589545DD}"/>
              </c:ext>
            </c:extLst>
          </c:dPt>
          <c:dPt>
            <c:idx val="3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9315-4212-A7FF-05EF173191D9}"/>
              </c:ext>
            </c:extLst>
          </c:dPt>
          <c:dLbls>
            <c:dLbl>
              <c:idx val="0"/>
              <c:layout>
                <c:manualLayout>
                  <c:x val="-1.9320646260958127E-2"/>
                  <c:y val="1.8659821088329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9315-4212-A7FF-05EF173191D9}"/>
                </c:ext>
              </c:extLst>
            </c:dLbl>
            <c:dLbl>
              <c:idx val="3"/>
              <c:layout>
                <c:manualLayout>
                  <c:x val="-4.3936192254185859E-2"/>
                  <c:y val="-0.11871026507768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9315-4212-A7FF-05EF173191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M.AGRICULTURA!$AB$3:$AC$6</c:f>
              <c:multiLvlStrCache>
                <c:ptCount val="4"/>
                <c:lvl>
                  <c:pt idx="0">
                    <c:v>Trasnferencias Corrientes (Públicas, Privadas)</c:v>
                  </c:pt>
                  <c:pt idx="1">
                    <c:v>Iniciativas de Inversion</c:v>
                  </c:pt>
                  <c:pt idx="2">
                    <c:v>Anticipo Contrastistas</c:v>
                  </c:pt>
                  <c:pt idx="3">
                    <c:v>Trasnferencia de Capital</c:v>
                  </c:pt>
                </c:lvl>
                <c:lvl>
                  <c:pt idx="0">
                    <c:v>24</c:v>
                  </c:pt>
                  <c:pt idx="1">
                    <c:v>31</c:v>
                  </c:pt>
                  <c:pt idx="2">
                    <c:v>32</c:v>
                  </c:pt>
                  <c:pt idx="3">
                    <c:v>33</c:v>
                  </c:pt>
                </c:lvl>
              </c:multiLvlStrCache>
            </c:multiLvlStrRef>
          </c:cat>
          <c:val>
            <c:numRef>
              <c:f>M.AGRICULTURA!$AG$3:$AG$6</c:f>
              <c:numCache>
                <c:formatCode>0.00%</c:formatCode>
                <c:ptCount val="4"/>
                <c:pt idx="0">
                  <c:v>0.15299618464502759</c:v>
                </c:pt>
                <c:pt idx="1">
                  <c:v>1.6059453677175203E-2</c:v>
                </c:pt>
                <c:pt idx="2">
                  <c:v>7.4190219642078808E-2</c:v>
                </c:pt>
                <c:pt idx="3">
                  <c:v>0.75675414203571845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9315-4212-A7FF-05EF17319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M.AGRICULTURA!$AD$2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A-9315-4212-A7FF-05EF173191D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9315-4212-A7FF-05EF173191D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9315-4212-A7FF-05EF173191D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9315-4212-A7FF-05EF173191D9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M.AGRICULTURA!$AB$3:$AC$6</c15:sqref>
                        </c15:formulaRef>
                      </c:ext>
                    </c:extLst>
                    <c:multiLvlStrCache>
                      <c:ptCount val="4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  <c:pt idx="2">
                          <c:v>Anticipo Contrastistas</c:v>
                        </c:pt>
                        <c:pt idx="3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  <c:pt idx="2">
                          <c:v>32</c:v>
                        </c:pt>
                        <c:pt idx="3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M.AGRICULTURA!$AD$3:$AD$6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15</c:v>
                      </c:pt>
                      <c:pt idx="1">
                        <c:v>4</c:v>
                      </c:pt>
                      <c:pt idx="2">
                        <c:v>3</c:v>
                      </c:pt>
                      <c:pt idx="3">
                        <c:v>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1-9315-4212-A7FF-05EF173191D9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M.AGRICULTURA!$AE$2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9315-4212-A7FF-05EF173191D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9315-4212-A7FF-05EF173191D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9315-4212-A7FF-05EF173191D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9315-4212-A7FF-05EF173191D9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M.AGRICULTURA!$AB$3:$AC$6</c15:sqref>
                        </c15:formulaRef>
                      </c:ext>
                    </c:extLst>
                    <c:multiLvlStrCache>
                      <c:ptCount val="4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  <c:pt idx="2">
                          <c:v>Anticipo Contrastistas</c:v>
                        </c:pt>
                        <c:pt idx="3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  <c:pt idx="2">
                          <c:v>32</c:v>
                        </c:pt>
                        <c:pt idx="3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M.AGRICULTURA!$AE$3:$AE$6</c15:sqref>
                        </c15:formulaRef>
                      </c:ext>
                    </c:extLst>
                    <c:numCache>
                      <c:formatCode>[$$-340A]\ #,##0</c:formatCode>
                      <c:ptCount val="4"/>
                      <c:pt idx="0">
                        <c:v>3791575695</c:v>
                      </c:pt>
                      <c:pt idx="1">
                        <c:v>1244021940</c:v>
                      </c:pt>
                      <c:pt idx="2">
                        <c:v>1819463574</c:v>
                      </c:pt>
                      <c:pt idx="3">
                        <c:v>18558869384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9315-4212-A7FF-05EF173191D9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M.AGRICULTURA!$AF$2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C-9315-4212-A7FF-05EF173191D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E-9315-4212-A7FF-05EF173191D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0-9315-4212-A7FF-05EF173191D9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9315-4212-A7FF-05EF173191D9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M.AGRICULTURA!$AB$3:$AC$6</c15:sqref>
                        </c15:formulaRef>
                      </c:ext>
                    </c:extLst>
                    <c:multiLvlStrCache>
                      <c:ptCount val="4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  <c:pt idx="2">
                          <c:v>Anticipo Contrastistas</c:v>
                        </c:pt>
                        <c:pt idx="3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  <c:pt idx="2">
                          <c:v>32</c:v>
                        </c:pt>
                        <c:pt idx="3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M.AGRICULTURA!$AF$3:$AF$6</c15:sqref>
                        </c15:formulaRef>
                      </c:ext>
                    </c:extLst>
                    <c:numCache>
                      <c:formatCode>[$$-340A]\ #,##0</c:formatCode>
                      <c:ptCount val="4"/>
                      <c:pt idx="0">
                        <c:v>3752125095</c:v>
                      </c:pt>
                      <c:pt idx="1">
                        <c:v>393846940</c:v>
                      </c:pt>
                      <c:pt idx="2">
                        <c:v>1819463574</c:v>
                      </c:pt>
                      <c:pt idx="3">
                        <c:v>18558869384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9315-4212-A7FF-05EF173191D9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'M.TRABAJO Y PREV SOCIAL'!$V$2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'M.TRABAJO Y PREV SOCIAL'!$S$3:$S$9</c:f>
              <c:strCache>
                <c:ptCount val="7"/>
                <c:pt idx="0">
                  <c:v>Instituto de Previsión Social</c:v>
                </c:pt>
                <c:pt idx="1">
                  <c:v>Caja de Previsión de la Defensa Nacional</c:v>
                </c:pt>
                <c:pt idx="2">
                  <c:v>Instituto de Seguridad Laboral</c:v>
                </c:pt>
                <c:pt idx="3">
                  <c:v>Subsecretaría del Trabajo</c:v>
                </c:pt>
                <c:pt idx="4">
                  <c:v>Servicio Nacional de Capacitación y Empleo</c:v>
                </c:pt>
                <c:pt idx="5">
                  <c:v>Subsecretaría de Previsión Social</c:v>
                </c:pt>
                <c:pt idx="6">
                  <c:v>Total</c:v>
                </c:pt>
              </c:strCache>
            </c:strRef>
          </c:cat>
          <c:val>
            <c:numRef>
              <c:f>'M.TRABAJO Y PREV SOCIAL'!$V$3:$V$9</c:f>
              <c:numCache>
                <c:formatCode>[$$-340A]\ #,##0</c:formatCode>
                <c:ptCount val="7"/>
                <c:pt idx="0">
                  <c:v>139704329000</c:v>
                </c:pt>
                <c:pt idx="1">
                  <c:v>15063031508</c:v>
                </c:pt>
                <c:pt idx="2">
                  <c:v>2482138282</c:v>
                </c:pt>
                <c:pt idx="3">
                  <c:v>1215934026</c:v>
                </c:pt>
                <c:pt idx="4">
                  <c:v>1628776988</c:v>
                </c:pt>
                <c:pt idx="5">
                  <c:v>250815498</c:v>
                </c:pt>
                <c:pt idx="6">
                  <c:v>160345025302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38-4735-90BA-6D36FD6A805D}"/>
            </c:ext>
          </c:extLst>
        </c:ser>
        <c:ser>
          <c:idx val="3"/>
          <c:order val="3"/>
          <c:tx>
            <c:strRef>
              <c:f>'M.TRABAJO Y PREV SOCIAL'!$W$2</c:f>
              <c:strCache>
                <c:ptCount val="1"/>
                <c:pt idx="0">
                  <c:v>Pagado Acum. a Julio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'M.TRABAJO Y PREV SOCIAL'!$S$3:$S$9</c:f>
              <c:strCache>
                <c:ptCount val="7"/>
                <c:pt idx="0">
                  <c:v>Instituto de Previsión Social</c:v>
                </c:pt>
                <c:pt idx="1">
                  <c:v>Caja de Previsión de la Defensa Nacional</c:v>
                </c:pt>
                <c:pt idx="2">
                  <c:v>Instituto de Seguridad Laboral</c:v>
                </c:pt>
                <c:pt idx="3">
                  <c:v>Subsecretaría del Trabajo</c:v>
                </c:pt>
                <c:pt idx="4">
                  <c:v>Servicio Nacional de Capacitación y Empleo</c:v>
                </c:pt>
                <c:pt idx="5">
                  <c:v>Subsecretaría de Previsión Social</c:v>
                </c:pt>
                <c:pt idx="6">
                  <c:v>Total</c:v>
                </c:pt>
              </c:strCache>
            </c:strRef>
          </c:cat>
          <c:val>
            <c:numRef>
              <c:f>'M.TRABAJO Y PREV SOCIAL'!$W$3:$W$9</c:f>
              <c:numCache>
                <c:formatCode>[$$-340A]\ #,##0</c:formatCode>
                <c:ptCount val="7"/>
                <c:pt idx="0">
                  <c:v>83224745442</c:v>
                </c:pt>
                <c:pt idx="1">
                  <c:v>8614401501</c:v>
                </c:pt>
                <c:pt idx="2">
                  <c:v>1527639329</c:v>
                </c:pt>
                <c:pt idx="3">
                  <c:v>1109134026</c:v>
                </c:pt>
                <c:pt idx="4">
                  <c:v>1032440159</c:v>
                </c:pt>
                <c:pt idx="5">
                  <c:v>100046897</c:v>
                </c:pt>
                <c:pt idx="6">
                  <c:v>95608407354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38-4735-90BA-6D36FD6A8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'M.TRABAJO Y PREV SOCIAL'!$T$2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'M.TRABAJO Y PREV SOCIAL'!$S$3:$S$9</c15:sqref>
                        </c15:formulaRef>
                      </c:ext>
                    </c:extLst>
                    <c:strCache>
                      <c:ptCount val="7"/>
                      <c:pt idx="0">
                        <c:v>Instituto de Previsión Social</c:v>
                      </c:pt>
                      <c:pt idx="1">
                        <c:v>Caja de Previsión de la Defensa Nacional</c:v>
                      </c:pt>
                      <c:pt idx="2">
                        <c:v>Instituto de Seguridad Laboral</c:v>
                      </c:pt>
                      <c:pt idx="3">
                        <c:v>Subsecretaría del Trabajo</c:v>
                      </c:pt>
                      <c:pt idx="4">
                        <c:v>Servicio Nacional de Capacitación y Empleo</c:v>
                      </c:pt>
                      <c:pt idx="5">
                        <c:v>Subsecretaría de Previsión Social</c:v>
                      </c:pt>
                      <c:pt idx="6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'M.TRABAJO Y PREV SOCIAL'!$T$3:$T$9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108</c:v>
                      </c:pt>
                      <c:pt idx="1">
                        <c:v>19</c:v>
                      </c:pt>
                      <c:pt idx="2">
                        <c:v>3</c:v>
                      </c:pt>
                      <c:pt idx="3">
                        <c:v>2</c:v>
                      </c:pt>
                      <c:pt idx="4">
                        <c:v>7</c:v>
                      </c:pt>
                      <c:pt idx="5">
                        <c:v>10</c:v>
                      </c:pt>
                      <c:pt idx="6">
                        <c:v>149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8138-4735-90BA-6D36FD6A805D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'M.TRABAJO Y PREV SOCIAL'!$U$2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'M.TRABAJO Y PREV SOCIAL'!$S$3:$S$9</c15:sqref>
                        </c15:formulaRef>
                      </c:ext>
                    </c:extLst>
                    <c:strCache>
                      <c:ptCount val="7"/>
                      <c:pt idx="0">
                        <c:v>Instituto de Previsión Social</c:v>
                      </c:pt>
                      <c:pt idx="1">
                        <c:v>Caja de Previsión de la Defensa Nacional</c:v>
                      </c:pt>
                      <c:pt idx="2">
                        <c:v>Instituto de Seguridad Laboral</c:v>
                      </c:pt>
                      <c:pt idx="3">
                        <c:v>Subsecretaría del Trabajo</c:v>
                      </c:pt>
                      <c:pt idx="4">
                        <c:v>Servicio Nacional de Capacitación y Empleo</c:v>
                      </c:pt>
                      <c:pt idx="5">
                        <c:v>Subsecretaría de Previsión Social</c:v>
                      </c:pt>
                      <c:pt idx="6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'M.TRABAJO Y PREV SOCIAL'!$U$3:$U$9</c15:sqref>
                        </c15:formulaRef>
                      </c:ext>
                    </c:extLst>
                    <c:numCache>
                      <c:formatCode>[$$-340A]\ #,##0</c:formatCode>
                      <c:ptCount val="7"/>
                      <c:pt idx="0">
                        <c:v>139704329000</c:v>
                      </c:pt>
                      <c:pt idx="1">
                        <c:v>15063031508</c:v>
                      </c:pt>
                      <c:pt idx="2">
                        <c:v>2482138282</c:v>
                      </c:pt>
                      <c:pt idx="3">
                        <c:v>1215934026</c:v>
                      </c:pt>
                      <c:pt idx="4">
                        <c:v>1628776988</c:v>
                      </c:pt>
                      <c:pt idx="5">
                        <c:v>250815498</c:v>
                      </c:pt>
                      <c:pt idx="6">
                        <c:v>160345025302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138-4735-90BA-6D36FD6A805D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'M.TRABAJO Y PREV SOCIAL'!$X$2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'M.TRABAJO Y PREV SOCIAL'!$S$3:$S$9</c:f>
              <c:strCache>
                <c:ptCount val="7"/>
                <c:pt idx="0">
                  <c:v>Instituto de Previsión Social</c:v>
                </c:pt>
                <c:pt idx="1">
                  <c:v>Caja de Previsión de la Defensa Nacional</c:v>
                </c:pt>
                <c:pt idx="2">
                  <c:v>Instituto de Seguridad Laboral</c:v>
                </c:pt>
                <c:pt idx="3">
                  <c:v>Subsecretaría del Trabajo</c:v>
                </c:pt>
                <c:pt idx="4">
                  <c:v>Servicio Nacional de Capacitación y Empleo</c:v>
                </c:pt>
                <c:pt idx="5">
                  <c:v>Subsecretaría de Previsión Social</c:v>
                </c:pt>
                <c:pt idx="6">
                  <c:v>Total</c:v>
                </c:pt>
              </c:strCache>
            </c:strRef>
          </c:cat>
          <c:val>
            <c:numRef>
              <c:f>'M.TRABAJO Y PREV SOCIAL'!$X$3:$X$9</c:f>
              <c:numCache>
                <c:formatCode>0.00%</c:formatCode>
                <c:ptCount val="7"/>
                <c:pt idx="0">
                  <c:v>0.59572059103479891</c:v>
                </c:pt>
                <c:pt idx="1">
                  <c:v>0.57189029289521687</c:v>
                </c:pt>
                <c:pt idx="2">
                  <c:v>0.61545295041704695</c:v>
                </c:pt>
                <c:pt idx="3">
                  <c:v>0.91216628721927051</c:v>
                </c:pt>
                <c:pt idx="4">
                  <c:v>0.63387447551536746</c:v>
                </c:pt>
                <c:pt idx="5">
                  <c:v>0.39888642367705684</c:v>
                </c:pt>
                <c:pt idx="6">
                  <c:v>0.59626675148747177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38-4735-90BA-6D36FD6A8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'M.TRABAJO Y PREV SOCIAL'!$AH$2</c:f>
              <c:strCache>
                <c:ptCount val="1"/>
                <c:pt idx="0">
                  <c:v>% del Total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79A-48B1-9C8C-099F8EB231CF}"/>
              </c:ext>
            </c:extLst>
          </c:dPt>
          <c:dPt>
            <c:idx val="1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79A-48B1-9C8C-099F8EB231CF}"/>
              </c:ext>
            </c:extLst>
          </c:dPt>
          <c:dPt>
            <c:idx val="2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79A-48B1-9C8C-099F8EB231CF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79A-48B1-9C8C-099F8EB231CF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79A-48B1-9C8C-099F8EB231CF}"/>
              </c:ext>
            </c:extLst>
          </c:dPt>
          <c:dLbls>
            <c:dLbl>
              <c:idx val="0"/>
              <c:layout>
                <c:manualLayout>
                  <c:x val="8.3437773558909384E-3"/>
                  <c:y val="3.1180269609415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79A-48B1-9C8C-099F8EB231CF}"/>
                </c:ext>
              </c:extLst>
            </c:dLbl>
            <c:dLbl>
              <c:idx val="1"/>
              <c:layout>
                <c:manualLayout>
                  <c:x val="-6.2275698533205956E-2"/>
                  <c:y val="-2.63354486475854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79A-48B1-9C8C-099F8EB231CF}"/>
                </c:ext>
              </c:extLst>
            </c:dLbl>
            <c:dLbl>
              <c:idx val="2"/>
              <c:layout>
                <c:manualLayout>
                  <c:x val="3.5415803629268122E-3"/>
                  <c:y val="1.2049879307384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79A-48B1-9C8C-099F8EB231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'M.TRABAJO Y PREV SOCIAL'!$AC$3:$AD$4</c:f>
              <c:multiLvlStrCache>
                <c:ptCount val="2"/>
                <c:lvl>
                  <c:pt idx="0">
                    <c:v>Prestaciones (Previsionales ,Asistencia Social)</c:v>
                  </c:pt>
                  <c:pt idx="1">
                    <c:v>Trasnferencias Corrientes (Públicas, Privadas)</c:v>
                  </c:pt>
                </c:lvl>
                <c:lvl>
                  <c:pt idx="0">
                    <c:v>23</c:v>
                  </c:pt>
                  <c:pt idx="1">
                    <c:v>24</c:v>
                  </c:pt>
                </c:lvl>
              </c:multiLvlStrCache>
            </c:multiLvlStrRef>
          </c:cat>
          <c:val>
            <c:numRef>
              <c:f>'M.TRABAJO Y PREV SOCIAL'!$AH$3:$AH$4</c:f>
              <c:numCache>
                <c:formatCode>0.00%</c:formatCode>
                <c:ptCount val="2"/>
                <c:pt idx="0">
                  <c:v>0.9806833449296829</c:v>
                </c:pt>
                <c:pt idx="1">
                  <c:v>1.9316655070317088E-2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79A-48B1-9C8C-099F8EB231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'M.TRABAJO Y PREV SOCIAL'!$AE$2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779A-48B1-9C8C-099F8EB231C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779A-48B1-9C8C-099F8EB231C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779A-48B1-9C8C-099F8EB231C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779A-48B1-9C8C-099F8EB231CF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779A-48B1-9C8C-099F8EB231CF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'M.TRABAJO Y PREV SOCIAL'!$AC$3:$AD$4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Prestaciones (Previsionales ,Asistencia Social)</c:v>
                        </c:pt>
                        <c:pt idx="1">
                          <c:v>Trasnferencias Corrientes (Públicas, Privadas)</c:v>
                        </c:pt>
                      </c:lvl>
                      <c:lvl>
                        <c:pt idx="0">
                          <c:v>23</c:v>
                        </c:pt>
                        <c:pt idx="1">
                          <c:v>24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'M.TRABAJO Y PREV SOCIAL'!$AE$3:$AE$4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125</c:v>
                      </c:pt>
                      <c:pt idx="1">
                        <c:v>24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779A-48B1-9C8C-099F8EB231CF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'M.TRABAJO Y PREV SOCIAL'!$AF$2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779A-48B1-9C8C-099F8EB231C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779A-48B1-9C8C-099F8EB231C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779A-48B1-9C8C-099F8EB231CF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779A-48B1-9C8C-099F8EB231CF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779A-48B1-9C8C-099F8EB231CF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'M.TRABAJO Y PREV SOCIAL'!$AC$3:$AD$4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Prestaciones (Previsionales ,Asistencia Social)</c:v>
                        </c:pt>
                        <c:pt idx="1">
                          <c:v>Trasnferencias Corrientes (Públicas, Privadas)</c:v>
                        </c:pt>
                      </c:lvl>
                      <c:lvl>
                        <c:pt idx="0">
                          <c:v>23</c:v>
                        </c:pt>
                        <c:pt idx="1">
                          <c:v>24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'M.TRABAJO Y PREV SOCIAL'!$AF$3:$AF$4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157247695756</c:v>
                      </c:pt>
                      <c:pt idx="1">
                        <c:v>3097329546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779A-48B1-9C8C-099F8EB231CF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'M.TRABAJO Y PREV SOCIAL'!$AG$2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779A-48B1-9C8C-099F8EB231CF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4-779A-48B1-9C8C-099F8EB231CF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6-779A-48B1-9C8C-099F8EB231CF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779A-48B1-9C8C-099F8EB231CF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779A-48B1-9C8C-099F8EB231CF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'M.TRABAJO Y PREV SOCIAL'!$AC$3:$AD$4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Prestaciones (Previsionales ,Asistencia Social)</c:v>
                        </c:pt>
                        <c:pt idx="1">
                          <c:v>Trasnferencias Corrientes (Públicas, Privadas)</c:v>
                        </c:pt>
                      </c:lvl>
                      <c:lvl>
                        <c:pt idx="0">
                          <c:v>23</c:v>
                        </c:pt>
                        <c:pt idx="1">
                          <c:v>24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'M.TRABAJO Y PREV SOCIAL'!$AG$3:$AG$4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157247695756</c:v>
                      </c:pt>
                      <c:pt idx="1">
                        <c:v>3097329546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779A-48B1-9C8C-099F8EB231CF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'M.TRANSPORTE Y TELE'!$V$2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'M.TRANSPORTE Y TELE'!$S$3:$S$5</c:f>
              <c:strCache>
                <c:ptCount val="3"/>
                <c:pt idx="0">
                  <c:v>Seremi de Transportes y Telecomunicaciones</c:v>
                </c:pt>
                <c:pt idx="1">
                  <c:v>Secretaría de Transporte</c:v>
                </c:pt>
                <c:pt idx="2">
                  <c:v>Total</c:v>
                </c:pt>
              </c:strCache>
            </c:strRef>
          </c:cat>
          <c:val>
            <c:numRef>
              <c:f>'M.TRANSPORTE Y TELE'!$V$3:$V$5</c:f>
              <c:numCache>
                <c:formatCode>[$$-340A]\ #,##0</c:formatCode>
                <c:ptCount val="3"/>
                <c:pt idx="0">
                  <c:v>1729240739</c:v>
                </c:pt>
                <c:pt idx="1">
                  <c:v>19000000</c:v>
                </c:pt>
                <c:pt idx="2">
                  <c:v>1748240739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1C-4DBF-9F66-875654B79E07}"/>
            </c:ext>
          </c:extLst>
        </c:ser>
        <c:ser>
          <c:idx val="3"/>
          <c:order val="3"/>
          <c:tx>
            <c:strRef>
              <c:f>'M.TRANSPORTE Y TELE'!$W$2</c:f>
              <c:strCache>
                <c:ptCount val="1"/>
                <c:pt idx="0">
                  <c:v>Pagado Acum. a Julio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'M.TRANSPORTE Y TELE'!$S$3:$S$5</c:f>
              <c:strCache>
                <c:ptCount val="3"/>
                <c:pt idx="0">
                  <c:v>Seremi de Transportes y Telecomunicaciones</c:v>
                </c:pt>
                <c:pt idx="1">
                  <c:v>Secretaría de Transporte</c:v>
                </c:pt>
                <c:pt idx="2">
                  <c:v>Total</c:v>
                </c:pt>
              </c:strCache>
            </c:strRef>
          </c:cat>
          <c:val>
            <c:numRef>
              <c:f>'M.TRANSPORTE Y TELE'!$W$3:$W$5</c:f>
              <c:numCache>
                <c:formatCode>[$$-340A]\ #,##0</c:formatCode>
                <c:ptCount val="3"/>
                <c:pt idx="0">
                  <c:v>1016247923</c:v>
                </c:pt>
                <c:pt idx="1">
                  <c:v>19000000</c:v>
                </c:pt>
                <c:pt idx="2">
                  <c:v>1035247923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1C-4DBF-9F66-875654B79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'M.TRANSPORTE Y TELE'!$T$2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'M.TRANSPORTE Y TELE'!$S$3:$S$5</c15:sqref>
                        </c15:formulaRef>
                      </c:ext>
                    </c:extLst>
                    <c:strCache>
                      <c:ptCount val="3"/>
                      <c:pt idx="0">
                        <c:v>Seremi de Transportes y Telecomunicaciones</c:v>
                      </c:pt>
                      <c:pt idx="1">
                        <c:v>Secretaría de Transporte</c:v>
                      </c:pt>
                      <c:pt idx="2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'M.TRANSPORTE Y TELE'!$T$3:$T$5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93</c:v>
                      </c:pt>
                      <c:pt idx="1">
                        <c:v>1</c:v>
                      </c:pt>
                      <c:pt idx="2">
                        <c:v>94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101C-4DBF-9F66-875654B79E07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'M.TRANSPORTE Y TELE'!$U$2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'M.TRANSPORTE Y TELE'!$S$3:$S$5</c15:sqref>
                        </c15:formulaRef>
                      </c:ext>
                    </c:extLst>
                    <c:strCache>
                      <c:ptCount val="3"/>
                      <c:pt idx="0">
                        <c:v>Seremi de Transportes y Telecomunicaciones</c:v>
                      </c:pt>
                      <c:pt idx="1">
                        <c:v>Secretaría de Transporte</c:v>
                      </c:pt>
                      <c:pt idx="2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'M.TRANSPORTE Y TELE'!$U$3:$U$5</c15:sqref>
                        </c15:formulaRef>
                      </c:ext>
                    </c:extLst>
                    <c:numCache>
                      <c:formatCode>[$$-340A]\ #,##0</c:formatCode>
                      <c:ptCount val="3"/>
                      <c:pt idx="0">
                        <c:v>1902050723</c:v>
                      </c:pt>
                      <c:pt idx="1">
                        <c:v>190000000</c:v>
                      </c:pt>
                      <c:pt idx="2">
                        <c:v>2092050723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01C-4DBF-9F66-875654B79E07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'M.TRANSPORTE Y TELE'!$X$2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'M.TRANSPORTE Y TELE'!$S$3:$S$5</c:f>
              <c:strCache>
                <c:ptCount val="3"/>
                <c:pt idx="0">
                  <c:v>Seremi de Transportes y Telecomunicaciones</c:v>
                </c:pt>
                <c:pt idx="1">
                  <c:v>Secretaría de Transporte</c:v>
                </c:pt>
                <c:pt idx="2">
                  <c:v>Total</c:v>
                </c:pt>
              </c:strCache>
            </c:strRef>
          </c:cat>
          <c:val>
            <c:numRef>
              <c:f>'M.TRANSPORTE Y TELE'!$X$3:$X$5</c:f>
              <c:numCache>
                <c:formatCode>0.00%</c:formatCode>
                <c:ptCount val="3"/>
                <c:pt idx="0">
                  <c:v>0.58768446757024961</c:v>
                </c:pt>
                <c:pt idx="1">
                  <c:v>1</c:v>
                </c:pt>
                <c:pt idx="2">
                  <c:v>0.59216554099532404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1C-4DBF-9F66-875654B79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'M.TRANSPORTE Y TELE'!$AG$2</c:f>
              <c:strCache>
                <c:ptCount val="1"/>
                <c:pt idx="0">
                  <c:v>% del Total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DE-4B37-9270-5126C7043DF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DE-4B37-9270-5126C7043DF2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5DE-4B37-9270-5126C7043DF2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DE-4B37-9270-5126C7043DF2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5DE-4B37-9270-5126C7043DF2}"/>
              </c:ext>
            </c:extLst>
          </c:dPt>
          <c:dLbls>
            <c:dLbl>
              <c:idx val="0"/>
              <c:layout>
                <c:manualLayout>
                  <c:x val="8.3437773558909384E-3"/>
                  <c:y val="3.1180269609415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DE-4B37-9270-5126C7043DF2}"/>
                </c:ext>
              </c:extLst>
            </c:dLbl>
            <c:dLbl>
              <c:idx val="1"/>
              <c:layout>
                <c:manualLayout>
                  <c:x val="-6.2275698533205956E-2"/>
                  <c:y val="-2.63354486475854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DE-4B37-9270-5126C7043DF2}"/>
                </c:ext>
              </c:extLst>
            </c:dLbl>
            <c:dLbl>
              <c:idx val="2"/>
              <c:layout>
                <c:manualLayout>
                  <c:x val="3.5415803629268122E-3"/>
                  <c:y val="1.2049879307384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DE-4B37-9270-5126C7043D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'M.TRANSPORTE Y TELE'!$AB$3:$AC$4</c:f>
              <c:multiLvlStrCache>
                <c:ptCount val="2"/>
                <c:lvl>
                  <c:pt idx="0">
                    <c:v>Trasnferencias Corrientes (Públicas, Privadas)</c:v>
                  </c:pt>
                  <c:pt idx="1">
                    <c:v>Anticipo Contrastistas</c:v>
                  </c:pt>
                </c:lvl>
                <c:lvl>
                  <c:pt idx="0">
                    <c:v>24</c:v>
                  </c:pt>
                  <c:pt idx="1">
                    <c:v>31</c:v>
                  </c:pt>
                </c:lvl>
              </c:multiLvlStrCache>
            </c:multiLvlStrRef>
          </c:cat>
          <c:val>
            <c:numRef>
              <c:f>'M.TRANSPORTE Y TELE'!$AG$3:$AG$4</c:f>
              <c:numCache>
                <c:formatCode>0.00%</c:formatCode>
                <c:ptCount val="2"/>
                <c:pt idx="0">
                  <c:v>0.98891520568781344</c:v>
                </c:pt>
                <c:pt idx="1">
                  <c:v>1.1084794312186544E-2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DE-4B37-9270-5126C7043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'M.TRANSPORTE Y TELE'!$AD$2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A5DE-4B37-9270-5126C7043DF2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A5DE-4B37-9270-5126C7043DF2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A5DE-4B37-9270-5126C7043DF2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A5DE-4B37-9270-5126C7043DF2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A5DE-4B37-9270-5126C7043DF2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'M.TRANSPORTE Y TELE'!$AB$3:$AC$4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Trasnferencias Corrientes (Públicas, Privadas)</c:v>
                        </c:pt>
                        <c:pt idx="1">
                          <c:v>Anticipo Contrastistas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'M.TRANSPORTE Y TELE'!$AD$3:$AD$4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92</c:v>
                      </c:pt>
                      <c:pt idx="1">
                        <c:v>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A5DE-4B37-9270-5126C7043DF2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'M.TRANSPORTE Y TELE'!$AE$2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A5DE-4B37-9270-5126C7043DF2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A5DE-4B37-9270-5126C7043DF2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A5DE-4B37-9270-5126C7043DF2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A5DE-4B37-9270-5126C7043DF2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A5DE-4B37-9270-5126C7043DF2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'M.TRANSPORTE Y TELE'!$AB$3:$AC$4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Trasnferencias Corrientes (Públicas, Privadas)</c:v>
                        </c:pt>
                        <c:pt idx="1">
                          <c:v>Anticipo Contrastistas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'M.TRANSPORTE Y TELE'!$AE$3:$AE$4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1900456600</c:v>
                      </c:pt>
                      <c:pt idx="1">
                        <c:v>191594123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A5DE-4B37-9270-5126C7043DF2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'M.TRANSPORTE Y TELE'!$AF$2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A5DE-4B37-9270-5126C7043DF2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4-A5DE-4B37-9270-5126C7043DF2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6-A5DE-4B37-9270-5126C7043DF2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A5DE-4B37-9270-5126C7043DF2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A5DE-4B37-9270-5126C7043DF2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'M.TRANSPORTE Y TELE'!$AB$3:$AC$4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Trasnferencias Corrientes (Públicas, Privadas)</c:v>
                        </c:pt>
                        <c:pt idx="1">
                          <c:v>Anticipo Contrastistas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'M.TRANSPORTE Y TELE'!$AF$3:$AF$4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1728861850</c:v>
                      </c:pt>
                      <c:pt idx="1">
                        <c:v>19378889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A5DE-4B37-9270-5126C7043DF2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MINVU!$V$2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MINVU!$S$3:$S$5</c:f>
              <c:strCache>
                <c:ptCount val="3"/>
                <c:pt idx="0">
                  <c:v>Servicio de Vivienda y Urbanismo</c:v>
                </c:pt>
                <c:pt idx="1">
                  <c:v>Seremi de Vivienda y Urbanismo</c:v>
                </c:pt>
                <c:pt idx="2">
                  <c:v>Total</c:v>
                </c:pt>
              </c:strCache>
            </c:strRef>
          </c:cat>
          <c:val>
            <c:numRef>
              <c:f>MINVU!$V$3:$V$5</c:f>
              <c:numCache>
                <c:formatCode>[$$-340A]\ #,##0</c:formatCode>
                <c:ptCount val="3"/>
                <c:pt idx="0">
                  <c:v>148592246485</c:v>
                </c:pt>
                <c:pt idx="1">
                  <c:v>142190313</c:v>
                </c:pt>
                <c:pt idx="2">
                  <c:v>148734436798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D8-414C-8BA4-69D046F3831C}"/>
            </c:ext>
          </c:extLst>
        </c:ser>
        <c:ser>
          <c:idx val="3"/>
          <c:order val="3"/>
          <c:tx>
            <c:strRef>
              <c:f>MINVU!$W$2</c:f>
              <c:strCache>
                <c:ptCount val="1"/>
                <c:pt idx="0">
                  <c:v>Pagado Acum. a Julio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MINVU!$S$3:$S$5</c:f>
              <c:strCache>
                <c:ptCount val="3"/>
                <c:pt idx="0">
                  <c:v>Servicio de Vivienda y Urbanismo</c:v>
                </c:pt>
                <c:pt idx="1">
                  <c:v>Seremi de Vivienda y Urbanismo</c:v>
                </c:pt>
                <c:pt idx="2">
                  <c:v>Total</c:v>
                </c:pt>
              </c:strCache>
            </c:strRef>
          </c:cat>
          <c:val>
            <c:numRef>
              <c:f>MINVU!$W$3:$W$5</c:f>
              <c:numCache>
                <c:formatCode>[$$-340A]\ #,##0</c:formatCode>
                <c:ptCount val="3"/>
                <c:pt idx="0">
                  <c:v>76120747842</c:v>
                </c:pt>
                <c:pt idx="1">
                  <c:v>66376000</c:v>
                </c:pt>
                <c:pt idx="2">
                  <c:v>76187123842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D8-414C-8BA4-69D046F383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MINVU!$T$2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MINVU!$S$3:$S$5</c15:sqref>
                        </c15:formulaRef>
                      </c:ext>
                    </c:extLst>
                    <c:strCache>
                      <c:ptCount val="3"/>
                      <c:pt idx="0">
                        <c:v>Servicio de Vivienda y Urbanismo</c:v>
                      </c:pt>
                      <c:pt idx="1">
                        <c:v>Seremi de Vivienda y Urbanismo</c:v>
                      </c:pt>
                      <c:pt idx="2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MINVU!$T$3:$T$5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46</c:v>
                      </c:pt>
                      <c:pt idx="1">
                        <c:v>7</c:v>
                      </c:pt>
                      <c:pt idx="2">
                        <c:v>53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58D8-414C-8BA4-69D046F3831C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MINVU!$U$2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MINVU!$S$3:$S$5</c15:sqref>
                        </c15:formulaRef>
                      </c:ext>
                    </c:extLst>
                    <c:strCache>
                      <c:ptCount val="3"/>
                      <c:pt idx="0">
                        <c:v>Servicio de Vivienda y Urbanismo</c:v>
                      </c:pt>
                      <c:pt idx="1">
                        <c:v>Seremi de Vivienda y Urbanismo</c:v>
                      </c:pt>
                      <c:pt idx="2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MINVU!$U$3:$U$5</c15:sqref>
                        </c15:formulaRef>
                      </c:ext>
                    </c:extLst>
                    <c:numCache>
                      <c:formatCode>[$$-340A]\ #,##0</c:formatCode>
                      <c:ptCount val="3"/>
                      <c:pt idx="0">
                        <c:v>188508270666</c:v>
                      </c:pt>
                      <c:pt idx="1">
                        <c:v>2890973523</c:v>
                      </c:pt>
                      <c:pt idx="2">
                        <c:v>191399244189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8D8-414C-8BA4-69D046F3831C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MINVU!$X$2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MINVU!$S$3:$S$5</c:f>
              <c:strCache>
                <c:ptCount val="3"/>
                <c:pt idx="0">
                  <c:v>Servicio de Vivienda y Urbanismo</c:v>
                </c:pt>
                <c:pt idx="1">
                  <c:v>Seremi de Vivienda y Urbanismo</c:v>
                </c:pt>
                <c:pt idx="2">
                  <c:v>Total</c:v>
                </c:pt>
              </c:strCache>
            </c:strRef>
          </c:cat>
          <c:val>
            <c:numRef>
              <c:f>MINVU!$X$3:$X$5</c:f>
              <c:numCache>
                <c:formatCode>0.00%</c:formatCode>
                <c:ptCount val="3"/>
                <c:pt idx="0">
                  <c:v>0.51227940651455317</c:v>
                </c:pt>
                <c:pt idx="1">
                  <c:v>0.46681098451481712</c:v>
                </c:pt>
                <c:pt idx="2">
                  <c:v>0.51223593864460359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D8-414C-8BA4-69D046F383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MINVU!$AG$2</c:f>
              <c:strCache>
                <c:ptCount val="1"/>
                <c:pt idx="0">
                  <c:v>% del Total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61-46E1-96F1-900A70962D0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61-46E1-96F1-900A70962D01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561-46E1-96F1-900A70962D01}"/>
              </c:ext>
            </c:extLst>
          </c:dPt>
          <c:dPt>
            <c:idx val="3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61-46E1-96F1-900A70962D01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561-46E1-96F1-900A70962D01}"/>
              </c:ext>
            </c:extLst>
          </c:dPt>
          <c:dLbls>
            <c:dLbl>
              <c:idx val="0"/>
              <c:layout>
                <c:manualLayout>
                  <c:x val="8.3437270819575766E-3"/>
                  <c:y val="1.178632577305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61-46E1-96F1-900A70962D01}"/>
                </c:ext>
              </c:extLst>
            </c:dLbl>
            <c:dLbl>
              <c:idx val="1"/>
              <c:layout>
                <c:manualLayout>
                  <c:x val="-6.2275698533205956E-2"/>
                  <c:y val="-2.63354486475854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61-46E1-96F1-900A70962D01}"/>
                </c:ext>
              </c:extLst>
            </c:dLbl>
            <c:dLbl>
              <c:idx val="2"/>
              <c:layout>
                <c:manualLayout>
                  <c:x val="3.5415803629268122E-3"/>
                  <c:y val="1.2049879307384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61-46E1-96F1-900A70962D01}"/>
                </c:ext>
              </c:extLst>
            </c:dLbl>
            <c:dLbl>
              <c:idx val="3"/>
              <c:layout>
                <c:manualLayout>
                  <c:x val="-7.1379521165122663E-3"/>
                  <c:y val="-1.3539721545724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561-46E1-96F1-900A70962D01}"/>
                </c:ext>
              </c:extLst>
            </c:dLbl>
            <c:dLbl>
              <c:idx val="4"/>
              <c:layout>
                <c:manualLayout>
                  <c:x val="5.8902401660658396E-3"/>
                  <c:y val="-3.0805829055976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561-46E1-96F1-900A70962D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MINVU!$AB$3:$AC$7</c:f>
              <c:multiLvlStrCache>
                <c:ptCount val="5"/>
                <c:lvl>
                  <c:pt idx="0">
                    <c:v>Bienes y Servicios de Consumo</c:v>
                  </c:pt>
                  <c:pt idx="1">
                    <c:v>Aquisición de Activos No Financieros</c:v>
                  </c:pt>
                  <c:pt idx="2">
                    <c:v>Iniciativas de Inversion</c:v>
                  </c:pt>
                  <c:pt idx="3">
                    <c:v>Anticipo Contrastistas</c:v>
                  </c:pt>
                  <c:pt idx="4">
                    <c:v>Trasnferencia de Capital</c:v>
                  </c:pt>
                </c:lvl>
                <c:lvl>
                  <c:pt idx="0">
                    <c:v>22</c:v>
                  </c:pt>
                  <c:pt idx="1">
                    <c:v>29</c:v>
                  </c:pt>
                  <c:pt idx="2">
                    <c:v>31</c:v>
                  </c:pt>
                  <c:pt idx="3">
                    <c:v>32</c:v>
                  </c:pt>
                  <c:pt idx="4">
                    <c:v>33</c:v>
                  </c:pt>
                </c:lvl>
              </c:multiLvlStrCache>
            </c:multiLvlStrRef>
          </c:cat>
          <c:val>
            <c:numRef>
              <c:f>MINVU!$AG$3:$AG$7</c:f>
              <c:numCache>
                <c:formatCode>0.00%</c:formatCode>
                <c:ptCount val="5"/>
                <c:pt idx="0">
                  <c:v>8.3265182338502868E-4</c:v>
                </c:pt>
                <c:pt idx="1">
                  <c:v>1.1669120059648071E-4</c:v>
                </c:pt>
                <c:pt idx="2">
                  <c:v>0.14058727713070665</c:v>
                </c:pt>
                <c:pt idx="3">
                  <c:v>0.33824760481209887</c:v>
                </c:pt>
                <c:pt idx="4">
                  <c:v>0.52021577503321292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61-46E1-96F1-900A70962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MINVU!$AD$2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A561-46E1-96F1-900A70962D0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A561-46E1-96F1-900A70962D0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A561-46E1-96F1-900A70962D01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A561-46E1-96F1-900A70962D01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A561-46E1-96F1-900A70962D01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MINVU!$AB$3:$AC$7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Bienes y Servicios de Consumo</c:v>
                        </c:pt>
                        <c:pt idx="1">
                          <c:v>Aquisición de Activos No Financieros</c:v>
                        </c:pt>
                        <c:pt idx="2">
                          <c:v>Iniciativas de Inversion</c:v>
                        </c:pt>
                        <c:pt idx="3">
                          <c:v>Anticipo Contrastistas</c:v>
                        </c:pt>
                        <c:pt idx="4">
                          <c:v>Trasnferencia de Capital</c:v>
                        </c:pt>
                      </c:lvl>
                      <c:lvl>
                        <c:pt idx="0">
                          <c:v>22</c:v>
                        </c:pt>
                        <c:pt idx="1">
                          <c:v>29</c:v>
                        </c:pt>
                        <c:pt idx="2">
                          <c:v>31</c:v>
                        </c:pt>
                        <c:pt idx="3">
                          <c:v>32</c:v>
                        </c:pt>
                        <c:pt idx="4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MINVU!$AD$3:$AD$7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5</c:v>
                      </c:pt>
                      <c:pt idx="1">
                        <c:v>1</c:v>
                      </c:pt>
                      <c:pt idx="2">
                        <c:v>36</c:v>
                      </c:pt>
                      <c:pt idx="3">
                        <c:v>1</c:v>
                      </c:pt>
                      <c:pt idx="4">
                        <c:v>10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A561-46E1-96F1-900A70962D01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MINVU!$AE$2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A561-46E1-96F1-900A70962D0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A561-46E1-96F1-900A70962D0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A561-46E1-96F1-900A70962D01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A561-46E1-96F1-900A70962D01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A561-46E1-96F1-900A70962D01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MINVU!$AB$3:$AC$7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Bienes y Servicios de Consumo</c:v>
                        </c:pt>
                        <c:pt idx="1">
                          <c:v>Aquisición de Activos No Financieros</c:v>
                        </c:pt>
                        <c:pt idx="2">
                          <c:v>Iniciativas de Inversion</c:v>
                        </c:pt>
                        <c:pt idx="3">
                          <c:v>Anticipo Contrastistas</c:v>
                        </c:pt>
                        <c:pt idx="4">
                          <c:v>Trasnferencia de Capital</c:v>
                        </c:pt>
                      </c:lvl>
                      <c:lvl>
                        <c:pt idx="0">
                          <c:v>22</c:v>
                        </c:pt>
                        <c:pt idx="1">
                          <c:v>29</c:v>
                        </c:pt>
                        <c:pt idx="2">
                          <c:v>31</c:v>
                        </c:pt>
                        <c:pt idx="3">
                          <c:v>32</c:v>
                        </c:pt>
                        <c:pt idx="4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MINVU!$AE$3:$AE$7</c15:sqref>
                        </c15:formulaRef>
                      </c:ext>
                    </c:extLst>
                    <c:numCache>
                      <c:formatCode>[$$-340A]\ #,##0</c:formatCode>
                      <c:ptCount val="5"/>
                      <c:pt idx="0">
                        <c:v>331600000</c:v>
                      </c:pt>
                      <c:pt idx="1">
                        <c:v>17356000</c:v>
                      </c:pt>
                      <c:pt idx="2">
                        <c:v>60826193666</c:v>
                      </c:pt>
                      <c:pt idx="3">
                        <c:v>50309067000</c:v>
                      </c:pt>
                      <c:pt idx="4">
                        <c:v>79915027523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A561-46E1-96F1-900A70962D01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MINVU!$AF$2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A561-46E1-96F1-900A70962D0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4-A561-46E1-96F1-900A70962D0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6-A561-46E1-96F1-900A70962D01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A561-46E1-96F1-900A70962D01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A561-46E1-96F1-900A70962D01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MINVU!$AB$3:$AC$7</c15:sqref>
                        </c15:formulaRef>
                      </c:ext>
                    </c:extLst>
                    <c:multiLvlStrCache>
                      <c:ptCount val="5"/>
                      <c:lvl>
                        <c:pt idx="0">
                          <c:v>Bienes y Servicios de Consumo</c:v>
                        </c:pt>
                        <c:pt idx="1">
                          <c:v>Aquisición de Activos No Financieros</c:v>
                        </c:pt>
                        <c:pt idx="2">
                          <c:v>Iniciativas de Inversion</c:v>
                        </c:pt>
                        <c:pt idx="3">
                          <c:v>Anticipo Contrastistas</c:v>
                        </c:pt>
                        <c:pt idx="4">
                          <c:v>Trasnferencia de Capital</c:v>
                        </c:pt>
                      </c:lvl>
                      <c:lvl>
                        <c:pt idx="0">
                          <c:v>22</c:v>
                        </c:pt>
                        <c:pt idx="1">
                          <c:v>29</c:v>
                        </c:pt>
                        <c:pt idx="2">
                          <c:v>31</c:v>
                        </c:pt>
                        <c:pt idx="3">
                          <c:v>32</c:v>
                        </c:pt>
                        <c:pt idx="4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MINVU!$AF$3:$AF$7</c15:sqref>
                        </c15:formulaRef>
                      </c:ext>
                    </c:extLst>
                    <c:numCache>
                      <c:formatCode>[$$-340A]\ #,##0</c:formatCode>
                      <c:ptCount val="5"/>
                      <c:pt idx="0">
                        <c:v>123844000</c:v>
                      </c:pt>
                      <c:pt idx="1">
                        <c:v>17356000</c:v>
                      </c:pt>
                      <c:pt idx="2">
                        <c:v>20910169485</c:v>
                      </c:pt>
                      <c:pt idx="3">
                        <c:v>50309067000</c:v>
                      </c:pt>
                      <c:pt idx="4">
                        <c:v>77374000313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A561-46E1-96F1-900A70962D01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M.DEPORTES!$V$2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M.DEPORTES!$S$3:$S$4</c:f>
              <c:strCache>
                <c:ptCount val="2"/>
                <c:pt idx="0">
                  <c:v>Instituto Nacional de Deportes</c:v>
                </c:pt>
                <c:pt idx="1">
                  <c:v>Total</c:v>
                </c:pt>
              </c:strCache>
            </c:strRef>
          </c:cat>
          <c:val>
            <c:numRef>
              <c:f>M.DEPORTES!$V$3:$V$4</c:f>
              <c:numCache>
                <c:formatCode>[$$-340A]\ #,##0</c:formatCode>
                <c:ptCount val="2"/>
                <c:pt idx="0">
                  <c:v>1742715000</c:v>
                </c:pt>
                <c:pt idx="1">
                  <c:v>1742715000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19-4808-B984-0CEBC3E76B69}"/>
            </c:ext>
          </c:extLst>
        </c:ser>
        <c:ser>
          <c:idx val="3"/>
          <c:order val="3"/>
          <c:tx>
            <c:strRef>
              <c:f>M.DEPORTES!$W$2</c:f>
              <c:strCache>
                <c:ptCount val="1"/>
                <c:pt idx="0">
                  <c:v>Pagado Acum. a Julio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M.DEPORTES!$S$3:$S$4</c:f>
              <c:strCache>
                <c:ptCount val="2"/>
                <c:pt idx="0">
                  <c:v>Instituto Nacional de Deportes</c:v>
                </c:pt>
                <c:pt idx="1">
                  <c:v>Total</c:v>
                </c:pt>
              </c:strCache>
            </c:strRef>
          </c:cat>
          <c:val>
            <c:numRef>
              <c:f>M.DEPORTES!$W$3:$W$4</c:f>
              <c:numCache>
                <c:formatCode>[$$-340A]\ #,##0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19-4808-B984-0CEBC3E76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M.DEPORTES!$T$2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M.DEPORTES!$S$3:$S$4</c15:sqref>
                        </c15:formulaRef>
                      </c:ext>
                    </c:extLst>
                    <c:strCache>
                      <c:ptCount val="2"/>
                      <c:pt idx="0">
                        <c:v>Instituto Nacional de Deportes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M.DEPORTES!$T$3:$T$4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13</c:v>
                      </c:pt>
                      <c:pt idx="1">
                        <c:v>13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0419-4808-B984-0CEBC3E76B69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M.DEPORTES!$U$2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M.DEPORTES!$S$3:$S$4</c15:sqref>
                        </c15:formulaRef>
                      </c:ext>
                    </c:extLst>
                    <c:strCache>
                      <c:ptCount val="2"/>
                      <c:pt idx="0">
                        <c:v>Instituto Nacional de Deportes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M.DEPORTES!$U$3:$U$4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1742715000</c:v>
                      </c:pt>
                      <c:pt idx="1">
                        <c:v>1742715000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419-4808-B984-0CEBC3E76B69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M.DEPORTES!$X$2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M.DEPORTES!$S$3:$S$4</c:f>
              <c:strCache>
                <c:ptCount val="2"/>
                <c:pt idx="0">
                  <c:v>Instituto Nacional de Deportes</c:v>
                </c:pt>
                <c:pt idx="1">
                  <c:v>Total</c:v>
                </c:pt>
              </c:strCache>
            </c:strRef>
          </c:cat>
          <c:val>
            <c:numRef>
              <c:f>M.DEPORTES!$X$3:$X$4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19-4808-B984-0CEBC3E76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M.DEPORTES!$AG$2</c:f>
              <c:strCache>
                <c:ptCount val="1"/>
                <c:pt idx="0">
                  <c:v>% del Total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1C-4B08-8D39-7A3D0E9AC287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1C-4B08-8D39-7A3D0E9AC287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1C-4B08-8D39-7A3D0E9AC287}"/>
              </c:ext>
            </c:extLst>
          </c:dPt>
          <c:dPt>
            <c:idx val="3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1C-4B08-8D39-7A3D0E9AC287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1C-4B08-8D39-7A3D0E9AC287}"/>
              </c:ext>
            </c:extLst>
          </c:dPt>
          <c:dLbls>
            <c:dLbl>
              <c:idx val="0"/>
              <c:layout>
                <c:manualLayout>
                  <c:x val="8.3437270819575766E-3"/>
                  <c:y val="1.178632577305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D1C-4B08-8D39-7A3D0E9AC287}"/>
                </c:ext>
              </c:extLst>
            </c:dLbl>
            <c:dLbl>
              <c:idx val="1"/>
              <c:layout>
                <c:manualLayout>
                  <c:x val="-6.2275698533205956E-2"/>
                  <c:y val="-2.63354486475854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D1C-4B08-8D39-7A3D0E9AC287}"/>
                </c:ext>
              </c:extLst>
            </c:dLbl>
            <c:dLbl>
              <c:idx val="2"/>
              <c:layout>
                <c:manualLayout>
                  <c:x val="3.5415803629268122E-3"/>
                  <c:y val="1.2049879307384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D1C-4B08-8D39-7A3D0E9AC287}"/>
                </c:ext>
              </c:extLst>
            </c:dLbl>
            <c:dLbl>
              <c:idx val="3"/>
              <c:layout>
                <c:manualLayout>
                  <c:x val="-7.1379521165122663E-3"/>
                  <c:y val="-1.3539721545724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D1C-4B08-8D39-7A3D0E9AC287}"/>
                </c:ext>
              </c:extLst>
            </c:dLbl>
            <c:dLbl>
              <c:idx val="4"/>
              <c:layout>
                <c:manualLayout>
                  <c:x val="5.8902401660658396E-3"/>
                  <c:y val="-3.0805829055976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D1C-4B08-8D39-7A3D0E9AC2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M.DEPORTES!$AB$3:$AC$4</c:f>
              <c:multiLvlStrCache>
                <c:ptCount val="2"/>
                <c:lvl>
                  <c:pt idx="0">
                    <c:v>Trasnferencias Corrientes (Públicas, Privadas)</c:v>
                  </c:pt>
                  <c:pt idx="1">
                    <c:v>Trasnferencia de Capital</c:v>
                  </c:pt>
                </c:lvl>
                <c:lvl>
                  <c:pt idx="0">
                    <c:v>24</c:v>
                  </c:pt>
                  <c:pt idx="1">
                    <c:v>33</c:v>
                  </c:pt>
                </c:lvl>
              </c:multiLvlStrCache>
            </c:multiLvlStrRef>
          </c:cat>
          <c:val>
            <c:numRef>
              <c:f>M.DEPORTES!$AG$3:$AG$4</c:f>
              <c:numCache>
                <c:formatCode>0.00%</c:formatCode>
                <c:ptCount val="2"/>
                <c:pt idx="0">
                  <c:v>0.98526494578861146</c:v>
                </c:pt>
                <c:pt idx="1">
                  <c:v>1.4735054211388552E-2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1C-4B08-8D39-7A3D0E9AC2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M.DEPORTES!$AD$2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7D1C-4B08-8D39-7A3D0E9AC28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7D1C-4B08-8D39-7A3D0E9AC28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7D1C-4B08-8D39-7A3D0E9AC28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7D1C-4B08-8D39-7A3D0E9AC28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7D1C-4B08-8D39-7A3D0E9AC287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M.DEPORTES!$AB$3:$AC$4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Trasnferencias Corrientes (Públicas, Privadas)</c:v>
                        </c:pt>
                        <c:pt idx="1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M.DEPORTES!$AD$3:$AD$4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11</c:v>
                      </c:pt>
                      <c:pt idx="1">
                        <c:v>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7D1C-4B08-8D39-7A3D0E9AC287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M.DEPORTES!$AE$2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7D1C-4B08-8D39-7A3D0E9AC28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7D1C-4B08-8D39-7A3D0E9AC28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7D1C-4B08-8D39-7A3D0E9AC287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7D1C-4B08-8D39-7A3D0E9AC28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7D1C-4B08-8D39-7A3D0E9AC287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M.DEPORTES!$AB$3:$AC$4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Trasnferencias Corrientes (Públicas, Privadas)</c:v>
                        </c:pt>
                        <c:pt idx="1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M.DEPORTES!$AE$3:$AE$4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1717036000</c:v>
                      </c:pt>
                      <c:pt idx="1">
                        <c:v>25679000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7D1C-4B08-8D39-7A3D0E9AC287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M.DEPORTES!$AF$2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7D1C-4B08-8D39-7A3D0E9AC287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4-7D1C-4B08-8D39-7A3D0E9AC287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6-7D1C-4B08-8D39-7A3D0E9AC287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7D1C-4B08-8D39-7A3D0E9AC287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7D1C-4B08-8D39-7A3D0E9AC287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M.DEPORTES!$AB$3:$AC$4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Trasnferencias Corrientes (Públicas, Privadas)</c:v>
                        </c:pt>
                        <c:pt idx="1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M.DEPORTES!$AF$3:$AF$4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1717036000</c:v>
                      </c:pt>
                      <c:pt idx="1">
                        <c:v>25679000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7D1C-4B08-8D39-7A3D0E9AC287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'M.MEDIO AMBIENTE'!$V$2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'M.MEDIO AMBIENTE'!$S$3:$S$4</c:f>
              <c:strCache>
                <c:ptCount val="2"/>
                <c:pt idx="0">
                  <c:v>Subsecretaria de Medio Ambiente</c:v>
                </c:pt>
                <c:pt idx="1">
                  <c:v>Total</c:v>
                </c:pt>
              </c:strCache>
            </c:strRef>
          </c:cat>
          <c:val>
            <c:numRef>
              <c:f>'M.MEDIO AMBIENTE'!$V$3:$V$4</c:f>
              <c:numCache>
                <c:formatCode>[$$-340A]\ #,##0</c:formatCode>
                <c:ptCount val="2"/>
                <c:pt idx="0">
                  <c:v>72290000</c:v>
                </c:pt>
                <c:pt idx="1">
                  <c:v>72290000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71-4BD1-981B-3B330671DF19}"/>
            </c:ext>
          </c:extLst>
        </c:ser>
        <c:ser>
          <c:idx val="3"/>
          <c:order val="3"/>
          <c:tx>
            <c:strRef>
              <c:f>'M.MEDIO AMBIENTE'!$W$2</c:f>
              <c:strCache>
                <c:ptCount val="1"/>
                <c:pt idx="0">
                  <c:v>Pagado Acum. A Julio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'M.MEDIO AMBIENTE'!$S$3:$S$4</c:f>
              <c:strCache>
                <c:ptCount val="2"/>
                <c:pt idx="0">
                  <c:v>Subsecretaria de Medio Ambiente</c:v>
                </c:pt>
                <c:pt idx="1">
                  <c:v>Total</c:v>
                </c:pt>
              </c:strCache>
            </c:strRef>
          </c:cat>
          <c:val>
            <c:numRef>
              <c:f>'M.MEDIO AMBIENTE'!$W$3:$W$4</c:f>
              <c:numCache>
                <c:formatCode>[$$-340A]\ #,##0</c:formatCode>
                <c:ptCount val="2"/>
                <c:pt idx="0">
                  <c:v>59540000</c:v>
                </c:pt>
                <c:pt idx="1">
                  <c:v>59540000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71-4BD1-981B-3B330671D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'M.MEDIO AMBIENTE'!$T$2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'M.MEDIO AMBIENTE'!$S$3:$S$4</c15:sqref>
                        </c15:formulaRef>
                      </c:ext>
                    </c:extLst>
                    <c:strCache>
                      <c:ptCount val="2"/>
                      <c:pt idx="0">
                        <c:v>Subsecretaria de Medio Ambiente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'M.MEDIO AMBIENTE'!$T$3:$T$4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12</c:v>
                      </c:pt>
                      <c:pt idx="1">
                        <c:v>12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B871-4BD1-981B-3B330671DF19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'M.MEDIO AMBIENTE'!$U$2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'M.MEDIO AMBIENTE'!$S$3:$S$4</c15:sqref>
                        </c15:formulaRef>
                      </c:ext>
                    </c:extLst>
                    <c:strCache>
                      <c:ptCount val="2"/>
                      <c:pt idx="0">
                        <c:v>Subsecretaria de Medio Ambiente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'M.MEDIO AMBIENTE'!$U$3:$U$4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72290000</c:v>
                      </c:pt>
                      <c:pt idx="1">
                        <c:v>72290000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871-4BD1-981B-3B330671DF19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'M.MEDIO AMBIENTE'!$X$2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'M.MEDIO AMBIENTE'!$S$3:$S$4</c:f>
              <c:strCache>
                <c:ptCount val="2"/>
                <c:pt idx="0">
                  <c:v>Subsecretaria de Medio Ambiente</c:v>
                </c:pt>
                <c:pt idx="1">
                  <c:v>Total</c:v>
                </c:pt>
              </c:strCache>
            </c:strRef>
          </c:cat>
          <c:val>
            <c:numRef>
              <c:f>'M.MEDIO AMBIENTE'!$X$3:$X$4</c:f>
              <c:numCache>
                <c:formatCode>0.00%</c:formatCode>
                <c:ptCount val="2"/>
                <c:pt idx="0">
                  <c:v>0.82362705768432698</c:v>
                </c:pt>
                <c:pt idx="1">
                  <c:v>0.82362705768432698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871-4BD1-981B-3B330671D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'M.MEDIO AMBIENTE'!$AI$2</c:f>
              <c:strCache>
                <c:ptCount val="1"/>
                <c:pt idx="0">
                  <c:v>% del Total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438-4060-A175-6AB4DC2A169A}"/>
              </c:ext>
            </c:extLst>
          </c:dPt>
          <c:dPt>
            <c:idx val="1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438-4060-A175-6AB4DC2A169A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438-4060-A175-6AB4DC2A169A}"/>
              </c:ext>
            </c:extLst>
          </c:dPt>
          <c:dPt>
            <c:idx val="3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438-4060-A175-6AB4DC2A169A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438-4060-A175-6AB4DC2A169A}"/>
              </c:ext>
            </c:extLst>
          </c:dPt>
          <c:dLbls>
            <c:dLbl>
              <c:idx val="0"/>
              <c:layout>
                <c:manualLayout>
                  <c:x val="8.3437270819575766E-3"/>
                  <c:y val="1.178632577305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38-4060-A175-6AB4DC2A169A}"/>
                </c:ext>
              </c:extLst>
            </c:dLbl>
            <c:dLbl>
              <c:idx val="1"/>
              <c:layout>
                <c:manualLayout>
                  <c:x val="-6.2275698533205956E-2"/>
                  <c:y val="-2.63354486475854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38-4060-A175-6AB4DC2A169A}"/>
                </c:ext>
              </c:extLst>
            </c:dLbl>
            <c:dLbl>
              <c:idx val="2"/>
              <c:layout>
                <c:manualLayout>
                  <c:x val="3.5415803629268122E-3"/>
                  <c:y val="1.2049879307384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438-4060-A175-6AB4DC2A169A}"/>
                </c:ext>
              </c:extLst>
            </c:dLbl>
            <c:dLbl>
              <c:idx val="3"/>
              <c:layout>
                <c:manualLayout>
                  <c:x val="-7.1379521165122663E-3"/>
                  <c:y val="-1.3539721545724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438-4060-A175-6AB4DC2A169A}"/>
                </c:ext>
              </c:extLst>
            </c:dLbl>
            <c:dLbl>
              <c:idx val="4"/>
              <c:layout>
                <c:manualLayout>
                  <c:x val="5.8902401660658396E-3"/>
                  <c:y val="-3.0805829055976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438-4060-A175-6AB4DC2A16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'M.MEDIO AMBIENTE'!$AD$3:$AE$4</c:f>
              <c:multiLvlStrCache>
                <c:ptCount val="2"/>
                <c:lvl>
                  <c:pt idx="0">
                    <c:v>Bienes y Servicios de Consumo</c:v>
                  </c:pt>
                  <c:pt idx="1">
                    <c:v>Trasnferencias Corrientes (Públicas, Privadas)</c:v>
                  </c:pt>
                </c:lvl>
                <c:lvl>
                  <c:pt idx="0">
                    <c:v>22</c:v>
                  </c:pt>
                  <c:pt idx="1">
                    <c:v>24</c:v>
                  </c:pt>
                </c:lvl>
              </c:multiLvlStrCache>
            </c:multiLvlStrRef>
          </c:cat>
          <c:val>
            <c:numRef>
              <c:f>'M.MEDIO AMBIENTE'!$AI$3:$AI$4</c:f>
              <c:numCache>
                <c:formatCode>0.00%</c:formatCode>
                <c:ptCount val="2"/>
                <c:pt idx="0">
                  <c:v>0.17637294231567299</c:v>
                </c:pt>
                <c:pt idx="1">
                  <c:v>0.82362705768432698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438-4060-A175-6AB4DC2A1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'M.MEDIO AMBIENTE'!$AF$2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B438-4060-A175-6AB4DC2A169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B438-4060-A175-6AB4DC2A169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0-B438-4060-A175-6AB4DC2A169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B438-4060-A175-6AB4DC2A169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B438-4060-A175-6AB4DC2A169A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'M.MEDIO AMBIENTE'!$AD$3:$AE$4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Bienes y Servicios de Consumo</c:v>
                        </c:pt>
                        <c:pt idx="1">
                          <c:v>Trasnferencias Corrientes (Públicas, Privadas)</c:v>
                        </c:pt>
                      </c:lvl>
                      <c:lvl>
                        <c:pt idx="0">
                          <c:v>22</c:v>
                        </c:pt>
                        <c:pt idx="1">
                          <c:v>24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'M.MEDIO AMBIENTE'!$AF$3:$AF$4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</c:v>
                      </c:pt>
                      <c:pt idx="1">
                        <c:v>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5-B438-4060-A175-6AB4DC2A169A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'M.MEDIO AMBIENTE'!$AG$2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B438-4060-A175-6AB4DC2A169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B438-4060-A175-6AB4DC2A169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B438-4060-A175-6AB4DC2A169A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B438-4060-A175-6AB4DC2A169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B438-4060-A175-6AB4DC2A169A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'M.MEDIO AMBIENTE'!$AD$3:$AE$4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Bienes y Servicios de Consumo</c:v>
                        </c:pt>
                        <c:pt idx="1">
                          <c:v>Trasnferencias Corrientes (Públicas, Privadas)</c:v>
                        </c:pt>
                      </c:lvl>
                      <c:lvl>
                        <c:pt idx="0">
                          <c:v>22</c:v>
                        </c:pt>
                        <c:pt idx="1">
                          <c:v>24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'M.MEDIO AMBIENTE'!$AG$3:$AG$4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12750000</c:v>
                      </c:pt>
                      <c:pt idx="1">
                        <c:v>59540000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B438-4060-A175-6AB4DC2A169A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'M.MEDIO AMBIENTE'!$AH$2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2-B438-4060-A175-6AB4DC2A169A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4-B438-4060-A175-6AB4DC2A169A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6-B438-4060-A175-6AB4DC2A169A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8-B438-4060-A175-6AB4DC2A169A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A-B438-4060-A175-6AB4DC2A169A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'M.MEDIO AMBIENTE'!$AD$3:$AE$4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Bienes y Servicios de Consumo</c:v>
                        </c:pt>
                        <c:pt idx="1">
                          <c:v>Trasnferencias Corrientes (Públicas, Privadas)</c:v>
                        </c:pt>
                      </c:lvl>
                      <c:lvl>
                        <c:pt idx="0">
                          <c:v>22</c:v>
                        </c:pt>
                        <c:pt idx="1">
                          <c:v>24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'M.MEDIO AMBIENTE'!$AH$3:$AH$4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12750000</c:v>
                      </c:pt>
                      <c:pt idx="1">
                        <c:v>59540000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B438-4060-A175-6AB4DC2A169A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M.BBNN!$V$2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M.BBNN!$S$3:$S$4</c:f>
              <c:strCache>
                <c:ptCount val="2"/>
                <c:pt idx="0">
                  <c:v>Seremi de Bienes Nacionales</c:v>
                </c:pt>
                <c:pt idx="1">
                  <c:v>Total</c:v>
                </c:pt>
              </c:strCache>
            </c:strRef>
          </c:cat>
          <c:val>
            <c:numRef>
              <c:f>M.BBNN!$V$3:$V$4</c:f>
              <c:numCache>
                <c:formatCode>[$$-340A]\ #,##0</c:formatCode>
                <c:ptCount val="2"/>
                <c:pt idx="0">
                  <c:v>82827524</c:v>
                </c:pt>
                <c:pt idx="1">
                  <c:v>82827524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FD-40AC-AE23-D4E42199A5D2}"/>
            </c:ext>
          </c:extLst>
        </c:ser>
        <c:ser>
          <c:idx val="3"/>
          <c:order val="3"/>
          <c:tx>
            <c:strRef>
              <c:f>M.BBNN!$W$2</c:f>
              <c:strCache>
                <c:ptCount val="1"/>
                <c:pt idx="0">
                  <c:v>Pagado Acum. a Julio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M.BBNN!$S$3:$S$4</c:f>
              <c:strCache>
                <c:ptCount val="2"/>
                <c:pt idx="0">
                  <c:v>Seremi de Bienes Nacionales</c:v>
                </c:pt>
                <c:pt idx="1">
                  <c:v>Total</c:v>
                </c:pt>
              </c:strCache>
            </c:strRef>
          </c:cat>
          <c:val>
            <c:numRef>
              <c:f>M.BBNN!$W$3:$W$4</c:f>
              <c:numCache>
                <c:formatCode>[$$-340A]\ #,##0</c:formatCode>
                <c:ptCount val="2"/>
                <c:pt idx="0">
                  <c:v>20265510</c:v>
                </c:pt>
                <c:pt idx="1">
                  <c:v>20265510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FD-40AC-AE23-D4E42199A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M.BBNN!$T$2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M.BBNN!$S$3:$S$4</c15:sqref>
                        </c15:formulaRef>
                      </c:ext>
                    </c:extLst>
                    <c:strCache>
                      <c:ptCount val="2"/>
                      <c:pt idx="0">
                        <c:v>Seremi de Bienes Nacionales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M.BBNN!$T$3:$T$4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</c:v>
                      </c:pt>
                      <c:pt idx="1">
                        <c:v>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3AFD-40AC-AE23-D4E42199A5D2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M.BBNN!$U$2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M.BBNN!$S$3:$S$4</c15:sqref>
                        </c15:formulaRef>
                      </c:ext>
                    </c:extLst>
                    <c:strCache>
                      <c:ptCount val="2"/>
                      <c:pt idx="0">
                        <c:v>Seremi de Bienes Nacionales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M.BBNN!$U$3:$U$4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97801091</c:v>
                      </c:pt>
                      <c:pt idx="1">
                        <c:v>97801091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AFD-40AC-AE23-D4E42199A5D2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M.BBNN!$X$2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M.BBNN!$S$3:$S$4</c:f>
              <c:strCache>
                <c:ptCount val="2"/>
                <c:pt idx="0">
                  <c:v>Seremi de Bienes Nacionales</c:v>
                </c:pt>
                <c:pt idx="1">
                  <c:v>Total</c:v>
                </c:pt>
              </c:strCache>
            </c:strRef>
          </c:cat>
          <c:val>
            <c:numRef>
              <c:f>M.BBNN!$X$3:$X$4</c:f>
              <c:numCache>
                <c:formatCode>0.00%</c:formatCode>
                <c:ptCount val="2"/>
                <c:pt idx="0">
                  <c:v>0.24467120374140364</c:v>
                </c:pt>
                <c:pt idx="1">
                  <c:v>0.24467120374140364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FD-40AC-AE23-D4E42199A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'M.SECRETARIA GENERAL DE GOBIERN'!$V$2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'M.SECRETARIA GENERAL DE GOBIERN'!$S$3:$S$4</c:f>
              <c:strCache>
                <c:ptCount val="2"/>
                <c:pt idx="0">
                  <c:v>Seremi de Gobierno</c:v>
                </c:pt>
                <c:pt idx="1">
                  <c:v>Total</c:v>
                </c:pt>
              </c:strCache>
            </c:strRef>
          </c:cat>
          <c:val>
            <c:numRef>
              <c:f>'M.SECRETARIA GENERAL DE GOBIERN'!$V$3:$V$4</c:f>
              <c:numCache>
                <c:formatCode>[$$-340A]\ #,##0</c:formatCode>
                <c:ptCount val="2"/>
                <c:pt idx="0">
                  <c:v>193160762</c:v>
                </c:pt>
                <c:pt idx="1">
                  <c:v>193160762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39-4196-A89F-CDF759159E84}"/>
            </c:ext>
          </c:extLst>
        </c:ser>
        <c:ser>
          <c:idx val="3"/>
          <c:order val="3"/>
          <c:tx>
            <c:strRef>
              <c:f>'M.SECRETARIA GENERAL DE GOBIERN'!$W$2</c:f>
              <c:strCache>
                <c:ptCount val="1"/>
                <c:pt idx="0">
                  <c:v>Pagado Acum. a Julio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'M.SECRETARIA GENERAL DE GOBIERN'!$S$3:$S$4</c:f>
              <c:strCache>
                <c:ptCount val="2"/>
                <c:pt idx="0">
                  <c:v>Seremi de Gobierno</c:v>
                </c:pt>
                <c:pt idx="1">
                  <c:v>Total</c:v>
                </c:pt>
              </c:strCache>
            </c:strRef>
          </c:cat>
          <c:val>
            <c:numRef>
              <c:f>'M.SECRETARIA GENERAL DE GOBIERN'!$W$3:$W$4</c:f>
              <c:numCache>
                <c:formatCode>[$$-340A]\ #,##0</c:formatCode>
                <c:ptCount val="2"/>
                <c:pt idx="0">
                  <c:v>3374318</c:v>
                </c:pt>
                <c:pt idx="1">
                  <c:v>3374318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39-4196-A89F-CDF759159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'M.SECRETARIA GENERAL DE GOBIERN'!$T$2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'M.SECRETARIA GENERAL DE GOBIERN'!$S$3:$S$4</c15:sqref>
                        </c15:formulaRef>
                      </c:ext>
                    </c:extLst>
                    <c:strCache>
                      <c:ptCount val="2"/>
                      <c:pt idx="0">
                        <c:v>Seremi de Gobierno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'M.SECRETARIA GENERAL DE GOBIERN'!$T$3:$T$4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3</c:v>
                      </c:pt>
                      <c:pt idx="1">
                        <c:v>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E239-4196-A89F-CDF759159E84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'M.SECRETARIA GENERAL DE GOBIERN'!$U$2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'M.SECRETARIA GENERAL DE GOBIERN'!$S$3:$S$4</c15:sqref>
                        </c15:formulaRef>
                      </c:ext>
                    </c:extLst>
                    <c:strCache>
                      <c:ptCount val="2"/>
                      <c:pt idx="0">
                        <c:v>Seremi de Gobierno</c:v>
                      </c:pt>
                      <c:pt idx="1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'M.SECRETARIA GENERAL DE GOBIERN'!$U$3:$U$4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193160762</c:v>
                      </c:pt>
                      <c:pt idx="1">
                        <c:v>193160762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E239-4196-A89F-CDF759159E84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'M.SECRETARIA GENERAL DE GOBIERN'!$X$2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'M.SECRETARIA GENERAL DE GOBIERN'!$S$3:$S$4</c:f>
              <c:strCache>
                <c:ptCount val="2"/>
                <c:pt idx="0">
                  <c:v>Seremi de Gobierno</c:v>
                </c:pt>
                <c:pt idx="1">
                  <c:v>Total</c:v>
                </c:pt>
              </c:strCache>
            </c:strRef>
          </c:cat>
          <c:val>
            <c:numRef>
              <c:f>'M.SECRETARIA GENERAL DE GOBIERN'!$X$3:$X$4</c:f>
              <c:numCache>
                <c:formatCode>0.00%</c:formatCode>
                <c:ptCount val="2"/>
                <c:pt idx="0">
                  <c:v>1.7468961941659766E-2</c:v>
                </c:pt>
                <c:pt idx="1">
                  <c:v>1.7468961941659766E-2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239-4196-A89F-CDF759159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'M.INTERIOR Y SEGUIRIDAD PUBLIC'!$V$2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'M.INTERIOR Y SEGUIRIDAD PUBLIC'!$S$3:$S$8</c:f>
              <c:strCache>
                <c:ptCount val="6"/>
                <c:pt idx="0">
                  <c:v>Gobierno Regional</c:v>
                </c:pt>
                <c:pt idx="1">
                  <c:v>Subsecretaria de Desarrollo Regional</c:v>
                </c:pt>
                <c:pt idx="2">
                  <c:v>Servicio Nacional para la Prevención y Rehabilitación del Consumo de Drogas y Alcohol</c:v>
                </c:pt>
                <c:pt idx="3">
                  <c:v>Subsecretaría de Prevención del Delito</c:v>
                </c:pt>
                <c:pt idx="4">
                  <c:v>Servicio Gobierno del Interior</c:v>
                </c:pt>
                <c:pt idx="5">
                  <c:v>Total</c:v>
                </c:pt>
              </c:strCache>
            </c:strRef>
          </c:cat>
          <c:val>
            <c:numRef>
              <c:f>'M.INTERIOR Y SEGUIRIDAD PUBLIC'!$V$3:$V$8</c:f>
              <c:numCache>
                <c:formatCode>[$$-340A]\ #,##0</c:formatCode>
                <c:ptCount val="6"/>
                <c:pt idx="0">
                  <c:v>67926924005</c:v>
                </c:pt>
                <c:pt idx="1">
                  <c:v>3296106153</c:v>
                </c:pt>
                <c:pt idx="2">
                  <c:v>1987741787</c:v>
                </c:pt>
                <c:pt idx="3">
                  <c:v>177489465</c:v>
                </c:pt>
                <c:pt idx="4">
                  <c:v>20611784</c:v>
                </c:pt>
                <c:pt idx="5">
                  <c:v>73408873194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BE-4BA1-83F7-B442AE62781D}"/>
            </c:ext>
          </c:extLst>
        </c:ser>
        <c:ser>
          <c:idx val="3"/>
          <c:order val="3"/>
          <c:tx>
            <c:strRef>
              <c:f>'M.INTERIOR Y SEGUIRIDAD PUBLIC'!$W$2</c:f>
              <c:strCache>
                <c:ptCount val="1"/>
                <c:pt idx="0">
                  <c:v>Pagado Acum. a Julio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'M.INTERIOR Y SEGUIRIDAD PUBLIC'!$S$3:$S$8</c:f>
              <c:strCache>
                <c:ptCount val="6"/>
                <c:pt idx="0">
                  <c:v>Gobierno Regional</c:v>
                </c:pt>
                <c:pt idx="1">
                  <c:v>Subsecretaria de Desarrollo Regional</c:v>
                </c:pt>
                <c:pt idx="2">
                  <c:v>Servicio Nacional para la Prevención y Rehabilitación del Consumo de Drogas y Alcohol</c:v>
                </c:pt>
                <c:pt idx="3">
                  <c:v>Subsecretaría de Prevención del Delito</c:v>
                </c:pt>
                <c:pt idx="4">
                  <c:v>Servicio Gobierno del Interior</c:v>
                </c:pt>
                <c:pt idx="5">
                  <c:v>Total</c:v>
                </c:pt>
              </c:strCache>
            </c:strRef>
          </c:cat>
          <c:val>
            <c:numRef>
              <c:f>'M.INTERIOR Y SEGUIRIDAD PUBLIC'!$W$3:$W$8</c:f>
              <c:numCache>
                <c:formatCode>[$$-340A]\ #,##0</c:formatCode>
                <c:ptCount val="6"/>
                <c:pt idx="0">
                  <c:v>28499952288</c:v>
                </c:pt>
                <c:pt idx="1">
                  <c:v>2151087585</c:v>
                </c:pt>
                <c:pt idx="2">
                  <c:v>822004490</c:v>
                </c:pt>
                <c:pt idx="3">
                  <c:v>177489465</c:v>
                </c:pt>
                <c:pt idx="4">
                  <c:v>5955594</c:v>
                </c:pt>
                <c:pt idx="5">
                  <c:v>31656489422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BE-4BA1-83F7-B442AE627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'M.INTERIOR Y SEGUIRIDAD PUBLIC'!$T$2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'M.INTERIOR Y SEGUIRIDAD PUBLIC'!$S$3:$S$8</c15:sqref>
                        </c15:formulaRef>
                      </c:ext>
                    </c:extLst>
                    <c:strCache>
                      <c:ptCount val="6"/>
                      <c:pt idx="0">
                        <c:v>Gobierno Regional</c:v>
                      </c:pt>
                      <c:pt idx="1">
                        <c:v>Subsecretaria de Desarrollo Regional</c:v>
                      </c:pt>
                      <c:pt idx="2">
                        <c:v>Servicio Nacional para la Prevención y Rehabilitación del Consumo de Drogas y Alcohol</c:v>
                      </c:pt>
                      <c:pt idx="3">
                        <c:v>Subsecretaría de Prevención del Delito</c:v>
                      </c:pt>
                      <c:pt idx="4">
                        <c:v>Servicio Gobierno del Interior</c:v>
                      </c:pt>
                      <c:pt idx="5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'M.INTERIOR Y SEGUIRIDAD PUBLIC'!$T$3:$T$8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287</c:v>
                      </c:pt>
                      <c:pt idx="1">
                        <c:v>88</c:v>
                      </c:pt>
                      <c:pt idx="2">
                        <c:v>4</c:v>
                      </c:pt>
                      <c:pt idx="3">
                        <c:v>2</c:v>
                      </c:pt>
                      <c:pt idx="4">
                        <c:v>1</c:v>
                      </c:pt>
                      <c:pt idx="5">
                        <c:v>382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19BE-4BA1-83F7-B442AE62781D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'M.INTERIOR Y SEGUIRIDAD PUBLIC'!$U$2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'M.INTERIOR Y SEGUIRIDAD PUBLIC'!$S$3:$S$8</c15:sqref>
                        </c15:formulaRef>
                      </c:ext>
                    </c:extLst>
                    <c:strCache>
                      <c:ptCount val="6"/>
                      <c:pt idx="0">
                        <c:v>Gobierno Regional</c:v>
                      </c:pt>
                      <c:pt idx="1">
                        <c:v>Subsecretaria de Desarrollo Regional</c:v>
                      </c:pt>
                      <c:pt idx="2">
                        <c:v>Servicio Nacional para la Prevención y Rehabilitación del Consumo de Drogas y Alcohol</c:v>
                      </c:pt>
                      <c:pt idx="3">
                        <c:v>Subsecretaría de Prevención del Delito</c:v>
                      </c:pt>
                      <c:pt idx="4">
                        <c:v>Servicio Gobierno del Interior</c:v>
                      </c:pt>
                      <c:pt idx="5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'M.INTERIOR Y SEGUIRIDAD PUBLIC'!$U$3:$U$8</c15:sqref>
                        </c15:formulaRef>
                      </c:ext>
                    </c:extLst>
                    <c:numCache>
                      <c:formatCode>[$$-340A]\ #,##0</c:formatCode>
                      <c:ptCount val="6"/>
                      <c:pt idx="0">
                        <c:v>325943677842.40002</c:v>
                      </c:pt>
                      <c:pt idx="1">
                        <c:v>4491613277</c:v>
                      </c:pt>
                      <c:pt idx="2">
                        <c:v>1987741787</c:v>
                      </c:pt>
                      <c:pt idx="3">
                        <c:v>177489465</c:v>
                      </c:pt>
                      <c:pt idx="4">
                        <c:v>20611784</c:v>
                      </c:pt>
                      <c:pt idx="5">
                        <c:v>332621134155.40002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9BE-4BA1-83F7-B442AE62781D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'M.INTERIOR Y SEGUIRIDAD PUBLIC'!$X$2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'M.INTERIOR Y SEGUIRIDAD PUBLIC'!$S$3:$S$8</c:f>
              <c:strCache>
                <c:ptCount val="6"/>
                <c:pt idx="0">
                  <c:v>Gobierno Regional</c:v>
                </c:pt>
                <c:pt idx="1">
                  <c:v>Subsecretaria de Desarrollo Regional</c:v>
                </c:pt>
                <c:pt idx="2">
                  <c:v>Servicio Nacional para la Prevención y Rehabilitación del Consumo de Drogas y Alcohol</c:v>
                </c:pt>
                <c:pt idx="3">
                  <c:v>Subsecretaría de Prevención del Delito</c:v>
                </c:pt>
                <c:pt idx="4">
                  <c:v>Servicio Gobierno del Interior</c:v>
                </c:pt>
                <c:pt idx="5">
                  <c:v>Total</c:v>
                </c:pt>
              </c:strCache>
            </c:strRef>
          </c:cat>
          <c:val>
            <c:numRef>
              <c:f>'M.INTERIOR Y SEGUIRIDAD PUBLIC'!$X$3:$X$8</c:f>
              <c:numCache>
                <c:formatCode>0.00%</c:formatCode>
                <c:ptCount val="6"/>
                <c:pt idx="0">
                  <c:v>0.41956783271832182</c:v>
                </c:pt>
                <c:pt idx="1">
                  <c:v>0.65261477790760947</c:v>
                </c:pt>
                <c:pt idx="2">
                  <c:v>0.4135368564347639</c:v>
                </c:pt>
                <c:pt idx="3">
                  <c:v>1</c:v>
                </c:pt>
                <c:pt idx="4">
                  <c:v>0.2889412192559363</c:v>
                </c:pt>
                <c:pt idx="5">
                  <c:v>0.43123519057894233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BE-4BA1-83F7-B442AE627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'M.INTERIOR Y SEGUIRIDAD PUBLIC'!$AG$2</c:f>
              <c:strCache>
                <c:ptCount val="1"/>
                <c:pt idx="0">
                  <c:v>% del Total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D17-4F48-8D24-A120426BFB76}"/>
              </c:ext>
            </c:extLst>
          </c:dPt>
          <c:dPt>
            <c:idx val="1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D17-4F48-8D24-A120426BFB76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D17-4F48-8D24-A120426BFB76}"/>
              </c:ext>
            </c:extLst>
          </c:dPt>
          <c:dPt>
            <c:idx val="3"/>
            <c:bubble3D val="0"/>
            <c:spPr>
              <a:solidFill>
                <a:srgbClr val="99663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D17-4F48-8D24-A120426BFB76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D17-4F48-8D24-A120426BFB76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D17-4F48-8D24-A120426BFB76}"/>
              </c:ext>
            </c:extLst>
          </c:dPt>
          <c:dPt>
            <c:idx val="6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D17-4F48-8D24-A120426BFB76}"/>
              </c:ext>
            </c:extLst>
          </c:dPt>
          <c:dPt>
            <c:idx val="7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9D17-4F48-8D24-A120426BFB76}"/>
              </c:ext>
            </c:extLst>
          </c:dPt>
          <c:dLbls>
            <c:dLbl>
              <c:idx val="0"/>
              <c:layout>
                <c:manualLayout>
                  <c:x val="8.3437270819575766E-3"/>
                  <c:y val="1.1786325773054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D17-4F48-8D24-A120426BFB76}"/>
                </c:ext>
              </c:extLst>
            </c:dLbl>
            <c:dLbl>
              <c:idx val="1"/>
              <c:layout>
                <c:manualLayout>
                  <c:x val="-6.1353054658788561E-3"/>
                  <c:y val="2.98049797921726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D17-4F48-8D24-A120426BFB76}"/>
                </c:ext>
              </c:extLst>
            </c:dLbl>
            <c:dLbl>
              <c:idx val="2"/>
              <c:layout>
                <c:manualLayout>
                  <c:x val="-2.367875898408527E-3"/>
                  <c:y val="-9.78256785407046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D17-4F48-8D24-A120426BFB76}"/>
                </c:ext>
              </c:extLst>
            </c:dLbl>
            <c:dLbl>
              <c:idx val="3"/>
              <c:layout>
                <c:manualLayout>
                  <c:x val="2.4894396573786528E-4"/>
                  <c:y val="1.45304310945871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D17-4F48-8D24-A120426BFB76}"/>
                </c:ext>
              </c:extLst>
            </c:dLbl>
            <c:dLbl>
              <c:idx val="4"/>
              <c:layout>
                <c:manualLayout>
                  <c:x val="5.8902401660658396E-3"/>
                  <c:y val="-3.0805829055976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D17-4F48-8D24-A120426BFB76}"/>
                </c:ext>
              </c:extLst>
            </c:dLbl>
            <c:dLbl>
              <c:idx val="5"/>
              <c:layout>
                <c:manualLayout>
                  <c:x val="-1.5131721603403878E-2"/>
                  <c:y val="9.066937921681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D17-4F48-8D24-A120426BFB76}"/>
                </c:ext>
              </c:extLst>
            </c:dLbl>
            <c:dLbl>
              <c:idx val="6"/>
              <c:layout>
                <c:manualLayout>
                  <c:x val="-1.6609099343997753E-2"/>
                  <c:y val="-2.8978837344487401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D17-4F48-8D24-A120426BFB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'M.INTERIOR Y SEGUIRIDAD PUBLIC'!$AB$3:$AC$9</c:f>
              <c:multiLvlStrCache>
                <c:ptCount val="7"/>
                <c:lvl>
                  <c:pt idx="0">
                    <c:v>Bienes y Servicios de Consumo</c:v>
                  </c:pt>
                  <c:pt idx="1">
                    <c:v>Trasnferencias Corrientes (Públicas, Privadas)</c:v>
                  </c:pt>
                  <c:pt idx="2">
                    <c:v>Otros Gastos Corrientes</c:v>
                  </c:pt>
                  <c:pt idx="3">
                    <c:v>Aquisición de Activos No Financieros</c:v>
                  </c:pt>
                  <c:pt idx="4">
                    <c:v>Iniciativas de Inversion</c:v>
                  </c:pt>
                  <c:pt idx="5">
                    <c:v>Trasnferencia de Capital</c:v>
                  </c:pt>
                  <c:pt idx="6">
                    <c:v>Deuda Flotante</c:v>
                  </c:pt>
                </c:lvl>
                <c:lvl>
                  <c:pt idx="0">
                    <c:v>22</c:v>
                  </c:pt>
                  <c:pt idx="1">
                    <c:v>24</c:v>
                  </c:pt>
                  <c:pt idx="2">
                    <c:v>26</c:v>
                  </c:pt>
                  <c:pt idx="3">
                    <c:v>29</c:v>
                  </c:pt>
                  <c:pt idx="4">
                    <c:v>31</c:v>
                  </c:pt>
                  <c:pt idx="5">
                    <c:v>33</c:v>
                  </c:pt>
                  <c:pt idx="6">
                    <c:v>34</c:v>
                  </c:pt>
                </c:lvl>
              </c:multiLvlStrCache>
            </c:multiLvlStrRef>
          </c:cat>
          <c:val>
            <c:numRef>
              <c:f>'M.INTERIOR Y SEGUIRIDAD PUBLIC'!$AG$3:$AG$9</c:f>
              <c:numCache>
                <c:formatCode>0.00%</c:formatCode>
                <c:ptCount val="7"/>
                <c:pt idx="0">
                  <c:v>1.754011393959444E-3</c:v>
                </c:pt>
                <c:pt idx="1">
                  <c:v>0.14155624189378427</c:v>
                </c:pt>
                <c:pt idx="2">
                  <c:v>5.4228458043207922E-3</c:v>
                </c:pt>
                <c:pt idx="3">
                  <c:v>2.441064424547609E-2</c:v>
                </c:pt>
                <c:pt idx="4">
                  <c:v>0.40234140897580278</c:v>
                </c:pt>
                <c:pt idx="5">
                  <c:v>0.3578817216873898</c:v>
                </c:pt>
                <c:pt idx="6">
                  <c:v>6.6633125999266782E-2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D17-4F48-8D24-A120426BF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'M.INTERIOR Y SEGUIRIDAD PUBLIC'!$AD$2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2-9D17-4F48-8D24-A120426BFB76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4-9D17-4F48-8D24-A120426BFB76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6-9D17-4F48-8D24-A120426BFB76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8-9D17-4F48-8D24-A120426BFB76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A-9D17-4F48-8D24-A120426BFB76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C-9D17-4F48-8D24-A120426BFB76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E-9D17-4F48-8D24-A120426BFB76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'M.INTERIOR Y SEGUIRIDAD PUBLIC'!$AB$3:$AC$9</c15:sqref>
                        </c15:formulaRef>
                      </c:ext>
                    </c:extLst>
                    <c:multiLvlStrCache>
                      <c:ptCount val="7"/>
                      <c:lvl>
                        <c:pt idx="0">
                          <c:v>Bienes y Servicios de Consumo</c:v>
                        </c:pt>
                        <c:pt idx="1">
                          <c:v>Trasnferencias Corrientes (Públicas, Privadas)</c:v>
                        </c:pt>
                        <c:pt idx="2">
                          <c:v>Otros Gastos Corrientes</c:v>
                        </c:pt>
                        <c:pt idx="3">
                          <c:v>Aquisición de Activos No Financieros</c:v>
                        </c:pt>
                        <c:pt idx="4">
                          <c:v>Iniciativas de Inversion</c:v>
                        </c:pt>
                        <c:pt idx="5">
                          <c:v>Trasnferencia de Capital</c:v>
                        </c:pt>
                        <c:pt idx="6">
                          <c:v>Deuda Flotante</c:v>
                        </c:pt>
                      </c:lvl>
                      <c:lvl>
                        <c:pt idx="0">
                          <c:v>22</c:v>
                        </c:pt>
                        <c:pt idx="1">
                          <c:v>24</c:v>
                        </c:pt>
                        <c:pt idx="2">
                          <c:v>26</c:v>
                        </c:pt>
                        <c:pt idx="3">
                          <c:v>29</c:v>
                        </c:pt>
                        <c:pt idx="4">
                          <c:v>31</c:v>
                        </c:pt>
                        <c:pt idx="5">
                          <c:v>33</c:v>
                        </c:pt>
                        <c:pt idx="6">
                          <c:v>34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'M.INTERIOR Y SEGUIRIDAD PUBLIC'!$AD$3:$AD$9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6</c:v>
                      </c:pt>
                      <c:pt idx="1">
                        <c:v>38</c:v>
                      </c:pt>
                      <c:pt idx="2">
                        <c:v>1</c:v>
                      </c:pt>
                      <c:pt idx="3">
                        <c:v>27</c:v>
                      </c:pt>
                      <c:pt idx="4">
                        <c:v>141</c:v>
                      </c:pt>
                      <c:pt idx="5">
                        <c:v>168</c:v>
                      </c:pt>
                      <c:pt idx="6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F-9D17-4F48-8D24-A120426BFB76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'M.INTERIOR Y SEGUIRIDAD PUBLIC'!$AE$2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9D17-4F48-8D24-A120426BFB76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9D17-4F48-8D24-A120426BFB76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9D17-4F48-8D24-A120426BFB76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7-9D17-4F48-8D24-A120426BFB76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9-9D17-4F48-8D24-A120426BFB76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B-9D17-4F48-8D24-A120426BFB76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D-9D17-4F48-8D24-A120426BFB76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'M.INTERIOR Y SEGUIRIDAD PUBLIC'!$AB$3:$AC$9</c15:sqref>
                        </c15:formulaRef>
                      </c:ext>
                    </c:extLst>
                    <c:multiLvlStrCache>
                      <c:ptCount val="7"/>
                      <c:lvl>
                        <c:pt idx="0">
                          <c:v>Bienes y Servicios de Consumo</c:v>
                        </c:pt>
                        <c:pt idx="1">
                          <c:v>Trasnferencias Corrientes (Públicas, Privadas)</c:v>
                        </c:pt>
                        <c:pt idx="2">
                          <c:v>Otros Gastos Corrientes</c:v>
                        </c:pt>
                        <c:pt idx="3">
                          <c:v>Aquisición de Activos No Financieros</c:v>
                        </c:pt>
                        <c:pt idx="4">
                          <c:v>Iniciativas de Inversion</c:v>
                        </c:pt>
                        <c:pt idx="5">
                          <c:v>Trasnferencia de Capital</c:v>
                        </c:pt>
                        <c:pt idx="6">
                          <c:v>Deuda Flotante</c:v>
                        </c:pt>
                      </c:lvl>
                      <c:lvl>
                        <c:pt idx="0">
                          <c:v>22</c:v>
                        </c:pt>
                        <c:pt idx="1">
                          <c:v>24</c:v>
                        </c:pt>
                        <c:pt idx="2">
                          <c:v>26</c:v>
                        </c:pt>
                        <c:pt idx="3">
                          <c:v>29</c:v>
                        </c:pt>
                        <c:pt idx="4">
                          <c:v>31</c:v>
                        </c:pt>
                        <c:pt idx="5">
                          <c:v>33</c:v>
                        </c:pt>
                        <c:pt idx="6">
                          <c:v>34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'M.INTERIOR Y SEGUIRIDAD PUBLIC'!$AE$3:$AE$9</c15:sqref>
                        </c15:formulaRef>
                      </c:ext>
                    </c:extLst>
                    <c:numCache>
                      <c:formatCode>[$$-340A]\ #,##0</c:formatCode>
                      <c:ptCount val="7"/>
                      <c:pt idx="0">
                        <c:v>707826000</c:v>
                      </c:pt>
                      <c:pt idx="1">
                        <c:v>15145493992</c:v>
                      </c:pt>
                      <c:pt idx="2">
                        <c:v>410085382</c:v>
                      </c:pt>
                      <c:pt idx="3">
                        <c:v>6090713000</c:v>
                      </c:pt>
                      <c:pt idx="4">
                        <c:v>215780462442.39999</c:v>
                      </c:pt>
                      <c:pt idx="5">
                        <c:v>89595090642</c:v>
                      </c:pt>
                      <c:pt idx="6">
                        <c:v>4891462697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E-9D17-4F48-8D24-A120426BFB76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'M.INTERIOR Y SEGUIRIDAD PUBLIC'!$AF$2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0-9D17-4F48-8D24-A120426BFB76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2-9D17-4F48-8D24-A120426BFB76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4-9D17-4F48-8D24-A120426BFB76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6-9D17-4F48-8D24-A120426BFB76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8-9D17-4F48-8D24-A120426BFB76}"/>
                    </c:ext>
                  </c:extLst>
                </c:dPt>
                <c:dPt>
                  <c:idx val="5"/>
                  <c:bubble3D val="0"/>
                  <c:spPr>
                    <a:solidFill>
                      <a:schemeClr val="accent6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A-9D17-4F48-8D24-A120426BFB76}"/>
                    </c:ext>
                  </c:extLst>
                </c:dPt>
                <c:dPt>
                  <c:idx val="6"/>
                  <c:bubble3D val="0"/>
                  <c:spPr>
                    <a:solidFill>
                      <a:schemeClr val="accent1">
                        <a:lumMod val="60000"/>
                      </a:schemeClr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C-9D17-4F48-8D24-A120426BFB76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'M.INTERIOR Y SEGUIRIDAD PUBLIC'!$AB$3:$AC$9</c15:sqref>
                        </c15:formulaRef>
                      </c:ext>
                    </c:extLst>
                    <c:multiLvlStrCache>
                      <c:ptCount val="7"/>
                      <c:lvl>
                        <c:pt idx="0">
                          <c:v>Bienes y Servicios de Consumo</c:v>
                        </c:pt>
                        <c:pt idx="1">
                          <c:v>Trasnferencias Corrientes (Públicas, Privadas)</c:v>
                        </c:pt>
                        <c:pt idx="2">
                          <c:v>Otros Gastos Corrientes</c:v>
                        </c:pt>
                        <c:pt idx="3">
                          <c:v>Aquisición de Activos No Financieros</c:v>
                        </c:pt>
                        <c:pt idx="4">
                          <c:v>Iniciativas de Inversion</c:v>
                        </c:pt>
                        <c:pt idx="5">
                          <c:v>Trasnferencia de Capital</c:v>
                        </c:pt>
                        <c:pt idx="6">
                          <c:v>Deuda Flotante</c:v>
                        </c:pt>
                      </c:lvl>
                      <c:lvl>
                        <c:pt idx="0">
                          <c:v>22</c:v>
                        </c:pt>
                        <c:pt idx="1">
                          <c:v>24</c:v>
                        </c:pt>
                        <c:pt idx="2">
                          <c:v>26</c:v>
                        </c:pt>
                        <c:pt idx="3">
                          <c:v>29</c:v>
                        </c:pt>
                        <c:pt idx="4">
                          <c:v>31</c:v>
                        </c:pt>
                        <c:pt idx="5">
                          <c:v>33</c:v>
                        </c:pt>
                        <c:pt idx="6">
                          <c:v>34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'M.INTERIOR Y SEGUIRIDAD PUBLIC'!$AF$3:$AF$9</c15:sqref>
                        </c15:formulaRef>
                      </c:ext>
                    </c:extLst>
                    <c:numCache>
                      <c:formatCode>[$$-340A]\ #,##0</c:formatCode>
                      <c:ptCount val="7"/>
                      <c:pt idx="0">
                        <c:v>128760000</c:v>
                      </c:pt>
                      <c:pt idx="1">
                        <c:v>10391484211</c:v>
                      </c:pt>
                      <c:pt idx="2">
                        <c:v>398085000</c:v>
                      </c:pt>
                      <c:pt idx="3">
                        <c:v>1791957888</c:v>
                      </c:pt>
                      <c:pt idx="4">
                        <c:v>29535429472.200001</c:v>
                      </c:pt>
                      <c:pt idx="5">
                        <c:v>26271693925.799999</c:v>
                      </c:pt>
                      <c:pt idx="6">
                        <c:v>4891462697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D-9D17-4F48-8D24-A120426BFB76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'M.DEFENSA NACIONAL'!$V$2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'M.DEFENSA NACIONAL'!$S$3:$S$5</c:f>
              <c:strCache>
                <c:ptCount val="3"/>
                <c:pt idx="0">
                  <c:v>Direccion General de Aeronautica Civil</c:v>
                </c:pt>
                <c:pt idx="1">
                  <c:v>Carabineros de Chile</c:v>
                </c:pt>
                <c:pt idx="2">
                  <c:v>Total</c:v>
                </c:pt>
              </c:strCache>
            </c:strRef>
          </c:cat>
          <c:val>
            <c:numRef>
              <c:f>'M.DEFENSA NACIONAL'!$V$3:$V$5</c:f>
              <c:numCache>
                <c:formatCode>[$$-340A]\ #,##0</c:formatCode>
                <c:ptCount val="3"/>
                <c:pt idx="0">
                  <c:v>1180806447</c:v>
                </c:pt>
                <c:pt idx="1">
                  <c:v>1045274000</c:v>
                </c:pt>
                <c:pt idx="2">
                  <c:v>2226080447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82-4A65-AF0D-543F346CC34F}"/>
            </c:ext>
          </c:extLst>
        </c:ser>
        <c:ser>
          <c:idx val="3"/>
          <c:order val="3"/>
          <c:tx>
            <c:strRef>
              <c:f>'M.DEFENSA NACIONAL'!$W$2</c:f>
              <c:strCache>
                <c:ptCount val="1"/>
                <c:pt idx="0">
                  <c:v>Pagado Acum. a Julio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'M.DEFENSA NACIONAL'!$S$3:$S$5</c:f>
              <c:strCache>
                <c:ptCount val="3"/>
                <c:pt idx="0">
                  <c:v>Direccion General de Aeronautica Civil</c:v>
                </c:pt>
                <c:pt idx="1">
                  <c:v>Carabineros de Chile</c:v>
                </c:pt>
                <c:pt idx="2">
                  <c:v>Total</c:v>
                </c:pt>
              </c:strCache>
            </c:strRef>
          </c:cat>
          <c:val>
            <c:numRef>
              <c:f>'M.DEFENSA NACIONAL'!$W$3:$W$5</c:f>
              <c:numCache>
                <c:formatCode>[$$-340A]\ #,##0</c:formatCode>
                <c:ptCount val="3"/>
                <c:pt idx="0">
                  <c:v>589059001</c:v>
                </c:pt>
                <c:pt idx="1">
                  <c:v>0</c:v>
                </c:pt>
                <c:pt idx="2">
                  <c:v>589059001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82-4A65-AF0D-543F346CC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'M.DEFENSA NACIONAL'!$T$2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'M.DEFENSA NACIONAL'!$S$3:$S$5</c15:sqref>
                        </c15:formulaRef>
                      </c:ext>
                    </c:extLst>
                    <c:strCache>
                      <c:ptCount val="3"/>
                      <c:pt idx="0">
                        <c:v>Direccion General de Aeronautica Civil</c:v>
                      </c:pt>
                      <c:pt idx="1">
                        <c:v>Carabineros de Chile</c:v>
                      </c:pt>
                      <c:pt idx="2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'M.DEFENSA NACIONAL'!$T$3:$T$5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B582-4A65-AF0D-543F346CC34F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'M.DEFENSA NACIONAL'!$U$2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'M.DEFENSA NACIONAL'!$S$3:$S$5</c15:sqref>
                        </c15:formulaRef>
                      </c:ext>
                    </c:extLst>
                    <c:strCache>
                      <c:ptCount val="3"/>
                      <c:pt idx="0">
                        <c:v>Direccion General de Aeronautica Civil</c:v>
                      </c:pt>
                      <c:pt idx="1">
                        <c:v>Carabineros de Chile</c:v>
                      </c:pt>
                      <c:pt idx="2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'M.DEFENSA NACIONAL'!$U$3:$U$5</c15:sqref>
                        </c15:formulaRef>
                      </c:ext>
                    </c:extLst>
                    <c:numCache>
                      <c:formatCode>[$$-340A]\ #,##0</c:formatCode>
                      <c:ptCount val="3"/>
                      <c:pt idx="0">
                        <c:v>1180806447</c:v>
                      </c:pt>
                      <c:pt idx="1">
                        <c:v>6935030000</c:v>
                      </c:pt>
                      <c:pt idx="2">
                        <c:v>8115836447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582-4A65-AF0D-543F346CC34F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'M.DEFENSA NACIONAL'!$X$2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'M.DEFENSA NACIONAL'!$S$3:$S$5</c:f>
              <c:strCache>
                <c:ptCount val="3"/>
                <c:pt idx="0">
                  <c:v>Direccion General de Aeronautica Civil</c:v>
                </c:pt>
                <c:pt idx="1">
                  <c:v>Carabineros de Chile</c:v>
                </c:pt>
                <c:pt idx="2">
                  <c:v>Total</c:v>
                </c:pt>
              </c:strCache>
            </c:strRef>
          </c:cat>
          <c:val>
            <c:numRef>
              <c:f>'M.DEFENSA NACIONAL'!$X$3:$X$5</c:f>
              <c:numCache>
                <c:formatCode>0.00%</c:formatCode>
                <c:ptCount val="3"/>
                <c:pt idx="0">
                  <c:v>0.49886160640178145</c:v>
                </c:pt>
                <c:pt idx="1">
                  <c:v>0</c:v>
                </c:pt>
                <c:pt idx="2">
                  <c:v>0.26461712189864989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82-4A65-AF0D-543F346CC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'M.DEFENSA NACIONAL'!$AG$2</c:f>
              <c:strCache>
                <c:ptCount val="1"/>
                <c:pt idx="0">
                  <c:v>% del Total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C78-4B8A-8C03-6FABB0CB0686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78-4B8A-8C03-6FABB0CB0686}"/>
              </c:ext>
            </c:extLst>
          </c:dPt>
          <c:dLbls>
            <c:dLbl>
              <c:idx val="0"/>
              <c:layout>
                <c:manualLayout>
                  <c:x val="-1.9202056720582911E-2"/>
                  <c:y val="-7.34618010149111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C78-4B8A-8C03-6FABB0CB0686}"/>
                </c:ext>
              </c:extLst>
            </c:dLbl>
            <c:dLbl>
              <c:idx val="1"/>
              <c:layout>
                <c:manualLayout>
                  <c:x val="6.157618097585498E-3"/>
                  <c:y val="-4.18506912745606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78-4B8A-8C03-6FABB0CB06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'M.DEFENSA NACIONAL'!$AB$3:$AC$4</c:f>
              <c:multiLvlStrCache>
                <c:ptCount val="2"/>
                <c:lvl>
                  <c:pt idx="0">
                    <c:v>Iniciativas de Inversion</c:v>
                  </c:pt>
                  <c:pt idx="1">
                    <c:v>Trasnferencia de Capital</c:v>
                  </c:pt>
                </c:lvl>
                <c:lvl>
                  <c:pt idx="0">
                    <c:v>31</c:v>
                  </c:pt>
                  <c:pt idx="1">
                    <c:v>33</c:v>
                  </c:pt>
                </c:lvl>
              </c:multiLvlStrCache>
            </c:multiLvlStrRef>
          </c:cat>
          <c:val>
            <c:numRef>
              <c:f>'M.DEFENSA NACIONAL'!$AG$3:$AG$4</c:f>
              <c:numCache>
                <c:formatCode>0.00%</c:formatCode>
                <c:ptCount val="2"/>
                <c:pt idx="0">
                  <c:v>0.46955805276879109</c:v>
                </c:pt>
                <c:pt idx="1">
                  <c:v>0.53044194723120897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C78-4B8A-8C03-6FABB0CB0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'M.DEFENSA NACIONAL'!$AD$2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6-CC78-4B8A-8C03-6FABB0CB0686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8-CC78-4B8A-8C03-6FABB0CB0686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A-CC78-4B8A-8C03-6FABB0CB0686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CC78-4B8A-8C03-6FABB0CB0686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'M.DEFENSA NACIONAL'!$AB$3:$AC$4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Iniciativas de Inversion</c:v>
                        </c:pt>
                        <c:pt idx="1">
                          <c:v>Trasnferencia de Capital</c:v>
                        </c:pt>
                      </c:lvl>
                      <c:lvl>
                        <c:pt idx="0">
                          <c:v>31</c:v>
                        </c:pt>
                        <c:pt idx="1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'M.DEFENSA NACIONAL'!$AD$3:$AD$4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2</c:v>
                      </c:pt>
                      <c:pt idx="1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D-CC78-4B8A-8C03-6FABB0CB0686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'M.DEFENSA NACIONAL'!$AE$2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0F-CC78-4B8A-8C03-6FABB0CB0686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1-CC78-4B8A-8C03-6FABB0CB0686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CC78-4B8A-8C03-6FABB0CB0686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CC78-4B8A-8C03-6FABB0CB0686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'M.DEFENSA NACIONAL'!$AB$3:$AC$4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Iniciativas de Inversion</c:v>
                        </c:pt>
                        <c:pt idx="1">
                          <c:v>Trasnferencia de Capital</c:v>
                        </c:pt>
                      </c:lvl>
                      <c:lvl>
                        <c:pt idx="0">
                          <c:v>31</c:v>
                        </c:pt>
                        <c:pt idx="1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'M.DEFENSA NACIONAL'!$AE$3:$AE$4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6935030000</c:v>
                      </c:pt>
                      <c:pt idx="1">
                        <c:v>1180806447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CC78-4B8A-8C03-6FABB0CB0686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'M.DEFENSA NACIONAL'!$AF$2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8-CC78-4B8A-8C03-6FABB0CB0686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A-CC78-4B8A-8C03-6FABB0CB0686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C-CC78-4B8A-8C03-6FABB0CB0686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E-CC78-4B8A-8C03-6FABB0CB0686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'M.DEFENSA NACIONAL'!$AB$3:$AC$4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Iniciativas de Inversion</c:v>
                        </c:pt>
                        <c:pt idx="1">
                          <c:v>Trasnferencia de Capital</c:v>
                        </c:pt>
                      </c:lvl>
                      <c:lvl>
                        <c:pt idx="0">
                          <c:v>31</c:v>
                        </c:pt>
                        <c:pt idx="1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'M.DEFENSA NACIONAL'!$AF$3:$AF$4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1045274000</c:v>
                      </c:pt>
                      <c:pt idx="1">
                        <c:v>1180806447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CC78-4B8A-8C03-6FABB0CB0686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'M.DESARROLLO SOCIAL'!$V$2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'M.DESARROLLO SOCIAL'!$S$3:$S$8</c:f>
              <c:strCache>
                <c:ptCount val="6"/>
                <c:pt idx="0">
                  <c:v>Fondo de Solidaridad e Inversión Social</c:v>
                </c:pt>
                <c:pt idx="1">
                  <c:v>Servicio Nacional del Adulto Mayor</c:v>
                </c:pt>
                <c:pt idx="2">
                  <c:v>Servicio Nacional de la Discapacidad</c:v>
                </c:pt>
                <c:pt idx="3">
                  <c:v>Corporación Nacional de Desarrollo indígena</c:v>
                </c:pt>
                <c:pt idx="4">
                  <c:v>Instituto de la Juventud</c:v>
                </c:pt>
                <c:pt idx="5">
                  <c:v>Total</c:v>
                </c:pt>
              </c:strCache>
            </c:strRef>
          </c:cat>
          <c:val>
            <c:numRef>
              <c:f>'M.DESARROLLO SOCIAL'!$V$3:$V$8</c:f>
              <c:numCache>
                <c:formatCode>[$$-340A]\ #,##0</c:formatCode>
                <c:ptCount val="6"/>
                <c:pt idx="0">
                  <c:v>1073435130</c:v>
                </c:pt>
                <c:pt idx="1">
                  <c:v>1001080229</c:v>
                </c:pt>
                <c:pt idx="2">
                  <c:v>606798336</c:v>
                </c:pt>
                <c:pt idx="3">
                  <c:v>156396534</c:v>
                </c:pt>
                <c:pt idx="4">
                  <c:v>88963733</c:v>
                </c:pt>
                <c:pt idx="5">
                  <c:v>2926673962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80-43CF-8E85-041986E1FA6F}"/>
            </c:ext>
          </c:extLst>
        </c:ser>
        <c:ser>
          <c:idx val="3"/>
          <c:order val="3"/>
          <c:tx>
            <c:strRef>
              <c:f>'M.DESARROLLO SOCIAL'!$W$2</c:f>
              <c:strCache>
                <c:ptCount val="1"/>
                <c:pt idx="0">
                  <c:v>Pagado Acum. a Julio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'M.DESARROLLO SOCIAL'!$S$3:$S$8</c:f>
              <c:strCache>
                <c:ptCount val="6"/>
                <c:pt idx="0">
                  <c:v>Fondo de Solidaridad e Inversión Social</c:v>
                </c:pt>
                <c:pt idx="1">
                  <c:v>Servicio Nacional del Adulto Mayor</c:v>
                </c:pt>
                <c:pt idx="2">
                  <c:v>Servicio Nacional de la Discapacidad</c:v>
                </c:pt>
                <c:pt idx="3">
                  <c:v>Corporación Nacional de Desarrollo indígena</c:v>
                </c:pt>
                <c:pt idx="4">
                  <c:v>Instituto de la Juventud</c:v>
                </c:pt>
                <c:pt idx="5">
                  <c:v>Total</c:v>
                </c:pt>
              </c:strCache>
            </c:strRef>
          </c:cat>
          <c:val>
            <c:numRef>
              <c:f>'M.DESARROLLO SOCIAL'!$W$3:$W$8</c:f>
              <c:numCache>
                <c:formatCode>[$$-340A]\ #,##0</c:formatCode>
                <c:ptCount val="6"/>
                <c:pt idx="0">
                  <c:v>282571130</c:v>
                </c:pt>
                <c:pt idx="1">
                  <c:v>232257470</c:v>
                </c:pt>
                <c:pt idx="2">
                  <c:v>337751094</c:v>
                </c:pt>
                <c:pt idx="3">
                  <c:v>33796534</c:v>
                </c:pt>
                <c:pt idx="4">
                  <c:v>52548064</c:v>
                </c:pt>
                <c:pt idx="5">
                  <c:v>938924292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80-43CF-8E85-041986E1F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'M.DESARROLLO SOCIAL'!$T$2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'M.DESARROLLO SOCIAL'!$S$3:$S$8</c15:sqref>
                        </c15:formulaRef>
                      </c:ext>
                    </c:extLst>
                    <c:strCache>
                      <c:ptCount val="6"/>
                      <c:pt idx="0">
                        <c:v>Fondo de Solidaridad e Inversión Social</c:v>
                      </c:pt>
                      <c:pt idx="1">
                        <c:v>Servicio Nacional del Adulto Mayor</c:v>
                      </c:pt>
                      <c:pt idx="2">
                        <c:v>Servicio Nacional de la Discapacidad</c:v>
                      </c:pt>
                      <c:pt idx="3">
                        <c:v>Corporación Nacional de Desarrollo indígena</c:v>
                      </c:pt>
                      <c:pt idx="4">
                        <c:v>Instituto de la Juventud</c:v>
                      </c:pt>
                      <c:pt idx="5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'M.DESARROLLO SOCIAL'!$T$3:$T$8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27</c:v>
                      </c:pt>
                      <c:pt idx="1">
                        <c:v>10</c:v>
                      </c:pt>
                      <c:pt idx="2">
                        <c:v>13</c:v>
                      </c:pt>
                      <c:pt idx="3">
                        <c:v>14</c:v>
                      </c:pt>
                      <c:pt idx="4">
                        <c:v>7</c:v>
                      </c:pt>
                      <c:pt idx="5">
                        <c:v>71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FB80-43CF-8E85-041986E1FA6F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'M.DESARROLLO SOCIAL'!$U$2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'M.DESARROLLO SOCIAL'!$S$3:$S$8</c15:sqref>
                        </c15:formulaRef>
                      </c:ext>
                    </c:extLst>
                    <c:strCache>
                      <c:ptCount val="6"/>
                      <c:pt idx="0">
                        <c:v>Fondo de Solidaridad e Inversión Social</c:v>
                      </c:pt>
                      <c:pt idx="1">
                        <c:v>Servicio Nacional del Adulto Mayor</c:v>
                      </c:pt>
                      <c:pt idx="2">
                        <c:v>Servicio Nacional de la Discapacidad</c:v>
                      </c:pt>
                      <c:pt idx="3">
                        <c:v>Corporación Nacional de Desarrollo indígena</c:v>
                      </c:pt>
                      <c:pt idx="4">
                        <c:v>Instituto de la Juventud</c:v>
                      </c:pt>
                      <c:pt idx="5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'M.DESARROLLO SOCIAL'!$U$3:$U$8</c15:sqref>
                        </c15:formulaRef>
                      </c:ext>
                    </c:extLst>
                    <c:numCache>
                      <c:formatCode>[$$-340A]\ #,##0</c:formatCode>
                      <c:ptCount val="6"/>
                      <c:pt idx="0">
                        <c:v>1073435130</c:v>
                      </c:pt>
                      <c:pt idx="1">
                        <c:v>1001080229</c:v>
                      </c:pt>
                      <c:pt idx="2">
                        <c:v>606798336</c:v>
                      </c:pt>
                      <c:pt idx="3">
                        <c:v>156396534</c:v>
                      </c:pt>
                      <c:pt idx="4">
                        <c:v>88963733</c:v>
                      </c:pt>
                      <c:pt idx="5">
                        <c:v>2926673962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B80-43CF-8E85-041986E1FA6F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'M.DESARROLLO SOCIAL'!$X$2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'M.DESARROLLO SOCIAL'!$S$3:$S$8</c:f>
              <c:strCache>
                <c:ptCount val="6"/>
                <c:pt idx="0">
                  <c:v>Fondo de Solidaridad e Inversión Social</c:v>
                </c:pt>
                <c:pt idx="1">
                  <c:v>Servicio Nacional del Adulto Mayor</c:v>
                </c:pt>
                <c:pt idx="2">
                  <c:v>Servicio Nacional de la Discapacidad</c:v>
                </c:pt>
                <c:pt idx="3">
                  <c:v>Corporación Nacional de Desarrollo indígena</c:v>
                </c:pt>
                <c:pt idx="4">
                  <c:v>Instituto de la Juventud</c:v>
                </c:pt>
                <c:pt idx="5">
                  <c:v>Total</c:v>
                </c:pt>
              </c:strCache>
            </c:strRef>
          </c:cat>
          <c:val>
            <c:numRef>
              <c:f>'M.DESARROLLO SOCIAL'!$X$3:$X$8</c:f>
              <c:numCache>
                <c:formatCode>0.00%</c:formatCode>
                <c:ptCount val="6"/>
                <c:pt idx="0">
                  <c:v>0.26324006183773768</c:v>
                </c:pt>
                <c:pt idx="1">
                  <c:v>0.23200684947300063</c:v>
                </c:pt>
                <c:pt idx="2">
                  <c:v>0.55661176697755477</c:v>
                </c:pt>
                <c:pt idx="3">
                  <c:v>0.2160951597559061</c:v>
                </c:pt>
                <c:pt idx="4">
                  <c:v>0.59066837943951833</c:v>
                </c:pt>
                <c:pt idx="5">
                  <c:v>0.32081615656236873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80-43CF-8E85-041986E1F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'M.DESARROLLO SOCIAL'!$AG$2</c:f>
              <c:strCache>
                <c:ptCount val="1"/>
                <c:pt idx="0">
                  <c:v>% del Total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BA1-41E1-8FE0-0508E279BD6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BA1-41E1-8FE0-0508E279BD68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BA1-41E1-8FE0-0508E279BD68}"/>
              </c:ext>
            </c:extLst>
          </c:dPt>
          <c:dLbls>
            <c:dLbl>
              <c:idx val="0"/>
              <c:layout>
                <c:manualLayout>
                  <c:x val="1.8647432887637892E-2"/>
                  <c:y val="-8.90907166673947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BA1-41E1-8FE0-0508E279BD68}"/>
                </c:ext>
              </c:extLst>
            </c:dLbl>
            <c:dLbl>
              <c:idx val="1"/>
              <c:layout>
                <c:manualLayout>
                  <c:x val="6.157618097585498E-3"/>
                  <c:y val="-4.18506912745606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BA1-41E1-8FE0-0508E279BD68}"/>
                </c:ext>
              </c:extLst>
            </c:dLbl>
            <c:dLbl>
              <c:idx val="2"/>
              <c:layout>
                <c:manualLayout>
                  <c:x val="3.5415803629268122E-3"/>
                  <c:y val="1.2049879307384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BA1-41E1-8FE0-0508E279BD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'M.DESARROLLO SOCIAL'!$AB$3:$AC$5</c:f>
              <c:multiLvlStrCache>
                <c:ptCount val="3"/>
                <c:lvl>
                  <c:pt idx="0">
                    <c:v>Trasnferencias Corrientes (Públicas, Privadas)</c:v>
                  </c:pt>
                  <c:pt idx="1">
                    <c:v>Iniciativas de Inversion</c:v>
                  </c:pt>
                  <c:pt idx="2">
                    <c:v>Trasnferencia de Capital</c:v>
                  </c:pt>
                </c:lvl>
                <c:lvl>
                  <c:pt idx="0">
                    <c:v>24</c:v>
                  </c:pt>
                  <c:pt idx="1">
                    <c:v>31</c:v>
                  </c:pt>
                  <c:pt idx="2">
                    <c:v>33</c:v>
                  </c:pt>
                </c:lvl>
              </c:multiLvlStrCache>
            </c:multiLvlStrRef>
          </c:cat>
          <c:val>
            <c:numRef>
              <c:f>'M.DESARROLLO SOCIAL'!$AG$3:$AG$5</c:f>
              <c:numCache>
                <c:formatCode>0.00%</c:formatCode>
                <c:ptCount val="3"/>
                <c:pt idx="0">
                  <c:v>0.572344187890103</c:v>
                </c:pt>
                <c:pt idx="1">
                  <c:v>6.0879347106447518E-2</c:v>
                </c:pt>
                <c:pt idx="2">
                  <c:v>0.36677646500344951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A1-41E1-8FE0-0508E279B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'M.DESARROLLO SOCIAL'!$AD$2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8-4BA1-41E1-8FE0-0508E279BD68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A-4BA1-41E1-8FE0-0508E279BD68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4BA1-41E1-8FE0-0508E279BD68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4BA1-41E1-8FE0-0508E279BD68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'M.DESARROLLO SOCIAL'!$AB$3:$AC$5</c15:sqref>
                        </c15:formulaRef>
                      </c:ext>
                    </c:extLst>
                    <c:multiLvlStrCache>
                      <c:ptCount val="3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  <c:pt idx="2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  <c:pt idx="2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'M.DESARROLLO SOCIAL'!$AD$3:$AD$5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43</c:v>
                      </c:pt>
                      <c:pt idx="1">
                        <c:v>1</c:v>
                      </c:pt>
                      <c:pt idx="2">
                        <c:v>27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F-4BA1-41E1-8FE0-0508E279BD68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'M.DESARROLLO SOCIAL'!$AE$2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1-4BA1-41E1-8FE0-0508E279BD68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4BA1-41E1-8FE0-0508E279BD68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4BA1-41E1-8FE0-0508E279BD68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4BA1-41E1-8FE0-0508E279BD68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'M.DESARROLLO SOCIAL'!$AB$3:$AC$5</c15:sqref>
                        </c15:formulaRef>
                      </c:ext>
                    </c:extLst>
                    <c:multiLvlStrCache>
                      <c:ptCount val="3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  <c:pt idx="2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  <c:pt idx="2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'M.DESARROLLO SOCIAL'!$AE$3:$AE$5</c15:sqref>
                        </c15:formulaRef>
                      </c:ext>
                    </c:extLst>
                    <c:numCache>
                      <c:formatCode>[$$-340A]\ #,##0</c:formatCode>
                      <c:ptCount val="3"/>
                      <c:pt idx="0">
                        <c:v>1675064832</c:v>
                      </c:pt>
                      <c:pt idx="1">
                        <c:v>178174000</c:v>
                      </c:pt>
                      <c:pt idx="2">
                        <c:v>1073435130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4BA1-41E1-8FE0-0508E279BD68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'M.DESARROLLO SOCIAL'!$AF$2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A-4BA1-41E1-8FE0-0508E279BD68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C-4BA1-41E1-8FE0-0508E279BD68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E-4BA1-41E1-8FE0-0508E279BD68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0-4BA1-41E1-8FE0-0508E279BD68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'M.DESARROLLO SOCIAL'!$AB$3:$AC$5</c15:sqref>
                        </c15:formulaRef>
                      </c:ext>
                    </c:extLst>
                    <c:multiLvlStrCache>
                      <c:ptCount val="3"/>
                      <c:lvl>
                        <c:pt idx="0">
                          <c:v>Trasnferencias Corrientes (Públicas, Privadas)</c:v>
                        </c:pt>
                        <c:pt idx="1">
                          <c:v>Iniciativas de Inversion</c:v>
                        </c:pt>
                        <c:pt idx="2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31</c:v>
                        </c:pt>
                        <c:pt idx="2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'M.DESARROLLO SOCIAL'!$AF$3:$AF$5</c15:sqref>
                        </c15:formulaRef>
                      </c:ext>
                    </c:extLst>
                    <c:numCache>
                      <c:formatCode>[$$-340A]\ #,##0</c:formatCode>
                      <c:ptCount val="3"/>
                      <c:pt idx="0">
                        <c:v>1675064832</c:v>
                      </c:pt>
                      <c:pt idx="1">
                        <c:v>178174000</c:v>
                      </c:pt>
                      <c:pt idx="2">
                        <c:v>1073435130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4BA1-41E1-8FE0-0508E279BD68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'M.ECONOMIA '!$V$2</c:f>
              <c:strCache>
                <c:ptCount val="1"/>
                <c:pt idx="0">
                  <c:v>Solicitado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'M.ECONOMIA '!$S$3:$S$9</c:f>
              <c:strCache>
                <c:ptCount val="7"/>
                <c:pt idx="0">
                  <c:v>Corporación de Fomento de la Producción</c:v>
                </c:pt>
                <c:pt idx="1">
                  <c:v>Servicio de Cooperación Técnica</c:v>
                </c:pt>
                <c:pt idx="2">
                  <c:v>Subsecretaría de Pesca</c:v>
                </c:pt>
                <c:pt idx="3">
                  <c:v>Servicio Nacional de Pesca</c:v>
                </c:pt>
                <c:pt idx="4">
                  <c:v>Servicio Nacional de Turismo</c:v>
                </c:pt>
                <c:pt idx="5">
                  <c:v>Instituto Nacional de Estadísticas</c:v>
                </c:pt>
                <c:pt idx="6">
                  <c:v>Total</c:v>
                </c:pt>
              </c:strCache>
            </c:strRef>
          </c:cat>
          <c:val>
            <c:numRef>
              <c:f>'M.ECONOMIA '!$V$3:$V$9</c:f>
              <c:numCache>
                <c:formatCode>[$$-340A]\ #,##0</c:formatCode>
                <c:ptCount val="7"/>
                <c:pt idx="0">
                  <c:v>2974067907</c:v>
                </c:pt>
                <c:pt idx="1">
                  <c:v>1432805241</c:v>
                </c:pt>
                <c:pt idx="2">
                  <c:v>1065778558</c:v>
                </c:pt>
                <c:pt idx="3">
                  <c:v>393176067</c:v>
                </c:pt>
                <c:pt idx="4">
                  <c:v>945374255</c:v>
                </c:pt>
                <c:pt idx="5">
                  <c:v>248811242</c:v>
                </c:pt>
                <c:pt idx="6">
                  <c:v>7060013270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1-46D0-A6CE-154BDECD9706}"/>
            </c:ext>
          </c:extLst>
        </c:ser>
        <c:ser>
          <c:idx val="3"/>
          <c:order val="3"/>
          <c:tx>
            <c:strRef>
              <c:f>'M.ECONOMIA '!$W$2</c:f>
              <c:strCache>
                <c:ptCount val="1"/>
                <c:pt idx="0">
                  <c:v>Pagado Acum. a Julio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'M.ECONOMIA '!$S$3:$S$9</c:f>
              <c:strCache>
                <c:ptCount val="7"/>
                <c:pt idx="0">
                  <c:v>Corporación de Fomento de la Producción</c:v>
                </c:pt>
                <c:pt idx="1">
                  <c:v>Servicio de Cooperación Técnica</c:v>
                </c:pt>
                <c:pt idx="2">
                  <c:v>Subsecretaría de Pesca</c:v>
                </c:pt>
                <c:pt idx="3">
                  <c:v>Servicio Nacional de Pesca</c:v>
                </c:pt>
                <c:pt idx="4">
                  <c:v>Servicio Nacional de Turismo</c:v>
                </c:pt>
                <c:pt idx="5">
                  <c:v>Instituto Nacional de Estadísticas</c:v>
                </c:pt>
                <c:pt idx="6">
                  <c:v>Total</c:v>
                </c:pt>
              </c:strCache>
            </c:strRef>
          </c:cat>
          <c:val>
            <c:numRef>
              <c:f>'M.ECONOMIA '!$W$3:$W$9</c:f>
              <c:numCache>
                <c:formatCode>[$$-340A]\ #,##0</c:formatCode>
                <c:ptCount val="7"/>
                <c:pt idx="0">
                  <c:v>853102624</c:v>
                </c:pt>
                <c:pt idx="1">
                  <c:v>1342499587</c:v>
                </c:pt>
                <c:pt idx="2">
                  <c:v>424676363</c:v>
                </c:pt>
                <c:pt idx="3">
                  <c:v>327048092</c:v>
                </c:pt>
                <c:pt idx="4">
                  <c:v>252541216</c:v>
                </c:pt>
                <c:pt idx="5">
                  <c:v>144887469</c:v>
                </c:pt>
                <c:pt idx="6">
                  <c:v>3344755351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51-46D0-A6CE-154BDECD9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842976"/>
        <c:axId val="377650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'M.ECONOMIA '!$T$2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'M.ECONOMIA '!$S$3:$S$9</c15:sqref>
                        </c15:formulaRef>
                      </c:ext>
                    </c:extLst>
                    <c:strCache>
                      <c:ptCount val="7"/>
                      <c:pt idx="0">
                        <c:v>Corporación de Fomento de la Producción</c:v>
                      </c:pt>
                      <c:pt idx="1">
                        <c:v>Servicio de Cooperación Técnica</c:v>
                      </c:pt>
                      <c:pt idx="2">
                        <c:v>Subsecretaría de Pesca</c:v>
                      </c:pt>
                      <c:pt idx="3">
                        <c:v>Servicio Nacional de Pesca</c:v>
                      </c:pt>
                      <c:pt idx="4">
                        <c:v>Servicio Nacional de Turismo</c:v>
                      </c:pt>
                      <c:pt idx="5">
                        <c:v>Instituto Nacional de Estadísticas</c:v>
                      </c:pt>
                      <c:pt idx="6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'M.ECONOMIA '!$T$3:$T$9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28</c:v>
                      </c:pt>
                      <c:pt idx="1">
                        <c:v>8</c:v>
                      </c:pt>
                      <c:pt idx="2">
                        <c:v>4</c:v>
                      </c:pt>
                      <c:pt idx="3">
                        <c:v>14</c:v>
                      </c:pt>
                      <c:pt idx="4">
                        <c:v>3</c:v>
                      </c:pt>
                      <c:pt idx="5">
                        <c:v>5</c:v>
                      </c:pt>
                      <c:pt idx="6">
                        <c:v>62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8551-46D0-A6CE-154BDECD9706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'M.ECONOMIA '!$U$2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'M.ECONOMIA '!$S$3:$S$9</c15:sqref>
                        </c15:formulaRef>
                      </c:ext>
                    </c:extLst>
                    <c:strCache>
                      <c:ptCount val="7"/>
                      <c:pt idx="0">
                        <c:v>Corporación de Fomento de la Producción</c:v>
                      </c:pt>
                      <c:pt idx="1">
                        <c:v>Servicio de Cooperación Técnica</c:v>
                      </c:pt>
                      <c:pt idx="2">
                        <c:v>Subsecretaría de Pesca</c:v>
                      </c:pt>
                      <c:pt idx="3">
                        <c:v>Servicio Nacional de Pesca</c:v>
                      </c:pt>
                      <c:pt idx="4">
                        <c:v>Servicio Nacional de Turismo</c:v>
                      </c:pt>
                      <c:pt idx="5">
                        <c:v>Instituto Nacional de Estadísticas</c:v>
                      </c:pt>
                      <c:pt idx="6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'M.ECONOMIA '!$U$3:$U$9</c15:sqref>
                        </c15:formulaRef>
                      </c:ext>
                    </c:extLst>
                    <c:numCache>
                      <c:formatCode>[$$-340A]\ #,##0</c:formatCode>
                      <c:ptCount val="7"/>
                      <c:pt idx="0">
                        <c:v>3011967027</c:v>
                      </c:pt>
                      <c:pt idx="1">
                        <c:v>1432805241</c:v>
                      </c:pt>
                      <c:pt idx="2">
                        <c:v>1065778558</c:v>
                      </c:pt>
                      <c:pt idx="3">
                        <c:v>489920867</c:v>
                      </c:pt>
                      <c:pt idx="4">
                        <c:v>945374255</c:v>
                      </c:pt>
                      <c:pt idx="5">
                        <c:v>248811242</c:v>
                      </c:pt>
                      <c:pt idx="6">
                        <c:v>7194657190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551-46D0-A6CE-154BDECD9706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4"/>
          <c:order val="4"/>
          <c:tx>
            <c:strRef>
              <c:f>'M.ECONOMIA '!$X$2</c:f>
              <c:strCache>
                <c:ptCount val="1"/>
                <c:pt idx="0">
                  <c:v>% de Avance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gradFill flip="none" rotWithShape="1">
                <a:gsLst>
                  <a:gs pos="0">
                    <a:schemeClr val="accent1">
                      <a:shade val="30000"/>
                      <a:satMod val="115000"/>
                    </a:schemeClr>
                  </a:gs>
                  <a:gs pos="50000">
                    <a:schemeClr val="accent1">
                      <a:shade val="67500"/>
                      <a:satMod val="115000"/>
                    </a:schemeClr>
                  </a:gs>
                  <a:gs pos="100000">
                    <a:schemeClr val="accent1">
                      <a:shade val="100000"/>
                      <a:satMod val="115000"/>
                    </a:schemeClr>
                  </a:gs>
                </a:gsLst>
                <a:lin ang="2700000" scaled="1"/>
                <a:tileRect/>
              </a:gradFill>
              <a:ln>
                <a:solidFill>
                  <a:srgbClr val="0070C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'M.ECONOMIA '!$S$3:$S$9</c:f>
              <c:strCache>
                <c:ptCount val="7"/>
                <c:pt idx="0">
                  <c:v>Corporación de Fomento de la Producción</c:v>
                </c:pt>
                <c:pt idx="1">
                  <c:v>Servicio de Cooperación Técnica</c:v>
                </c:pt>
                <c:pt idx="2">
                  <c:v>Subsecretaría de Pesca</c:v>
                </c:pt>
                <c:pt idx="3">
                  <c:v>Servicio Nacional de Pesca</c:v>
                </c:pt>
                <c:pt idx="4">
                  <c:v>Servicio Nacional de Turismo</c:v>
                </c:pt>
                <c:pt idx="5">
                  <c:v>Instituto Nacional de Estadísticas</c:v>
                </c:pt>
                <c:pt idx="6">
                  <c:v>Total</c:v>
                </c:pt>
              </c:strCache>
            </c:strRef>
          </c:cat>
          <c:val>
            <c:numRef>
              <c:f>'M.ECONOMIA '!$X$3:$X$9</c:f>
              <c:numCache>
                <c:formatCode>0.00%</c:formatCode>
                <c:ptCount val="7"/>
                <c:pt idx="0">
                  <c:v>0.28684705617920514</c:v>
                </c:pt>
                <c:pt idx="1">
                  <c:v>0.93697283383959928</c:v>
                </c:pt>
                <c:pt idx="2">
                  <c:v>0.3984658537294386</c:v>
                </c:pt>
                <c:pt idx="3">
                  <c:v>0.83181078262324648</c:v>
                </c:pt>
                <c:pt idx="4">
                  <c:v>0.26713358721620784</c:v>
                </c:pt>
                <c:pt idx="5">
                  <c:v>0.58231882062628026</c:v>
                </c:pt>
                <c:pt idx="6">
                  <c:v>0.47376049067964426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551-46D0-A6CE-154BDECD9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82112"/>
        <c:axId val="463563808"/>
      </c:lineChart>
      <c:catAx>
        <c:axId val="454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77650704"/>
        <c:crosses val="autoZero"/>
        <c:auto val="1"/>
        <c:lblAlgn val="ctr"/>
        <c:lblOffset val="100"/>
        <c:noMultiLvlLbl val="0"/>
      </c:catAx>
      <c:valAx>
        <c:axId val="377650704"/>
        <c:scaling>
          <c:orientation val="minMax"/>
        </c:scaling>
        <c:delete val="0"/>
        <c:axPos val="l"/>
        <c:numFmt formatCode="[$$-340A]\ 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4842976"/>
        <c:crosses val="autoZero"/>
        <c:crossBetween val="between"/>
      </c:valAx>
      <c:valAx>
        <c:axId val="46356380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3782112"/>
        <c:crosses val="max"/>
        <c:crossBetween val="between"/>
      </c:valAx>
      <c:catAx>
        <c:axId val="573782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563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3"/>
          <c:order val="3"/>
          <c:tx>
            <c:strRef>
              <c:f>'M.ECONOMIA '!$AG$2</c:f>
              <c:strCache>
                <c:ptCount val="1"/>
                <c:pt idx="0">
                  <c:v>% del Total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B99-4BE3-9578-E9D9CBC39784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B99-4BE3-9578-E9D9CBC39784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B99-4BE3-9578-E9D9CBC39784}"/>
              </c:ext>
            </c:extLst>
          </c:dPt>
          <c:dLbls>
            <c:dLbl>
              <c:idx val="0"/>
              <c:layout>
                <c:manualLayout>
                  <c:x val="7.8264771717916432E-2"/>
                  <c:y val="-8.5183512459674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B99-4BE3-9578-E9D9CBC39784}"/>
                </c:ext>
              </c:extLst>
            </c:dLbl>
            <c:dLbl>
              <c:idx val="1"/>
              <c:layout>
                <c:manualLayout>
                  <c:x val="6.157618097585498E-3"/>
                  <c:y val="-4.18506912745606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B99-4BE3-9578-E9D9CBC39784}"/>
                </c:ext>
              </c:extLst>
            </c:dLbl>
            <c:dLbl>
              <c:idx val="2"/>
              <c:layout>
                <c:manualLayout>
                  <c:x val="3.5415803629268122E-3"/>
                  <c:y val="1.2049879307384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B99-4BE3-9578-E9D9CBC397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'M.ECONOMIA '!$AB$3:$AC$4</c:f>
              <c:multiLvlStrCache>
                <c:ptCount val="2"/>
                <c:lvl>
                  <c:pt idx="0">
                    <c:v>Trasnferencias Corrientes (Públicas, Privadas)</c:v>
                  </c:pt>
                  <c:pt idx="1">
                    <c:v>Trasnferencia de Capital</c:v>
                  </c:pt>
                </c:lvl>
                <c:lvl>
                  <c:pt idx="0">
                    <c:v>24</c:v>
                  </c:pt>
                  <c:pt idx="1">
                    <c:v>33</c:v>
                  </c:pt>
                </c:lvl>
              </c:multiLvlStrCache>
            </c:multiLvlStrRef>
          </c:cat>
          <c:val>
            <c:numRef>
              <c:f>'M.ECONOMIA '!$AG$3:$AG$4</c:f>
              <c:numCache>
                <c:formatCode>0.00%</c:formatCode>
                <c:ptCount val="2"/>
                <c:pt idx="0">
                  <c:v>0.9443094436280004</c:v>
                </c:pt>
                <c:pt idx="1">
                  <c:v>5.5690556371999565E-2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B99-4BE3-9578-E9D9CBC39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'M.ECONOMIA '!$AD$2</c15:sqref>
                        </c15:formulaRef>
                      </c:ext>
                    </c:extLst>
                    <c:strCache>
                      <c:ptCount val="1"/>
                      <c:pt idx="0">
                        <c:v>Nº Iniciativas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8-DB99-4BE3-9578-E9D9CBC39784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A-DB99-4BE3-9578-E9D9CBC39784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C-DB99-4BE3-9578-E9D9CBC39784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E-DB99-4BE3-9578-E9D9CBC39784}"/>
                    </c:ext>
                  </c:extLst>
                </c:dPt>
                <c:cat>
                  <c:multiLvlStrRef>
                    <c:extLst>
                      <c:ext uri="{02D57815-91ED-43cb-92C2-25804820EDAC}">
                        <c15:formulaRef>
                          <c15:sqref>'M.ECONOMIA '!$AB$3:$AC$4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Trasnferencias Corrientes (Públicas, Privadas)</c:v>
                        </c:pt>
                        <c:pt idx="1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'M.ECONOMIA '!$AD$3:$AD$4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48</c:v>
                      </c:pt>
                      <c:pt idx="1">
                        <c:v>14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F-DB99-4BE3-9578-E9D9CBC39784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'M.ECONOMIA '!$AE$2</c15:sqref>
                        </c15:formulaRef>
                      </c:ext>
                    </c:extLst>
                    <c:strCache>
                      <c:ptCount val="1"/>
                      <c:pt idx="0">
                        <c:v>Costo Total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1-DB99-4BE3-9578-E9D9CBC39784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DB99-4BE3-9578-E9D9CBC39784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DB99-4BE3-9578-E9D9CBC39784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DB99-4BE3-9578-E9D9CBC39784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'M.ECONOMIA '!$AB$3:$AC$4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Trasnferencias Corrientes (Públicas, Privadas)</c:v>
                        </c:pt>
                        <c:pt idx="1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'M.ECONOMIA '!$AE$3:$AE$4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6704736323</c:v>
                      </c:pt>
                      <c:pt idx="1">
                        <c:v>489920867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DB99-4BE3-9578-E9D9CBC39784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'M.ECONOMIA '!$AF$2</c15:sqref>
                        </c15:formulaRef>
                      </c:ext>
                    </c:extLst>
                    <c:strCache>
                      <c:ptCount val="1"/>
                      <c:pt idx="0">
                        <c:v>Solicitado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A-DB99-4BE3-9578-E9D9CBC39784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C-DB99-4BE3-9578-E9D9CBC39784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E-DB99-4BE3-9578-E9D9CBC39784}"/>
                    </c:ext>
                  </c:extLst>
                </c:dPt>
                <c:dPt>
                  <c:idx val="3"/>
                  <c:bubble3D val="0"/>
                  <c:spPr>
                    <a:solidFill>
                      <a:srgbClr val="FF0000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0-DB99-4BE3-9578-E9D9CBC39784}"/>
                    </c:ext>
                  </c:extLst>
                </c:dPt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'M.ECONOMIA '!$AB$3:$AC$4</c15:sqref>
                        </c15:formulaRef>
                      </c:ext>
                    </c:extLst>
                    <c:multiLvlStrCache>
                      <c:ptCount val="2"/>
                      <c:lvl>
                        <c:pt idx="0">
                          <c:v>Trasnferencias Corrientes (Públicas, Privadas)</c:v>
                        </c:pt>
                        <c:pt idx="1">
                          <c:v>Trasnferencia de Capital</c:v>
                        </c:pt>
                      </c:lvl>
                      <c:lvl>
                        <c:pt idx="0">
                          <c:v>24</c:v>
                        </c:pt>
                        <c:pt idx="1">
                          <c:v>33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'M.ECONOMIA '!$AF$3:$AF$4</c15:sqref>
                        </c15:formulaRef>
                      </c:ext>
                    </c:extLst>
                    <c:numCache>
                      <c:formatCode>[$$-340A]\ #,##0</c:formatCode>
                      <c:ptCount val="2"/>
                      <c:pt idx="0">
                        <c:v>6666837203</c:v>
                      </c:pt>
                      <c:pt idx="1">
                        <c:v>393176067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DB99-4BE3-9578-E9D9CBC39784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hyperlink" Target="#'INDICE '!A1"/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hyperlink" Target="#'INDICE '!A1"/><Relationship Id="rId1" Type="http://schemas.openxmlformats.org/officeDocument/2006/relationships/chart" Target="../charts/chart1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hyperlink" Target="#'INDICE '!A1"/><Relationship Id="rId1" Type="http://schemas.openxmlformats.org/officeDocument/2006/relationships/chart" Target="../charts/chart30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'INDICE '!A1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'INDICE '!A1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hyperlink" Target="#'INDICE '!A1"/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hyperlink" Target="#'INDICE '!A1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57150</xdr:rowOff>
    </xdr:from>
    <xdr:to>
      <xdr:col>2</xdr:col>
      <xdr:colOff>70801</xdr:colOff>
      <xdr:row>8</xdr:row>
      <xdr:rowOff>85725</xdr:rowOff>
    </xdr:to>
    <xdr:pic>
      <xdr:nvPicPr>
        <xdr:cNvPr id="2" name="Imagen 1" descr="https://www.gorecoquimbo.cl/gorecoquimbo/site/artic/20150624/asocfile/20150624102149/dlogo_cborde.jpg">
          <a:extLst>
            <a:ext uri="{FF2B5EF4-FFF2-40B4-BE49-F238E27FC236}">
              <a16:creationId xmlns:a16="http://schemas.microsoft.com/office/drawing/2014/main" id="{A4356B40-437A-41A3-BACD-4621902DED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57150"/>
          <a:ext cx="1556701" cy="1552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6</xdr:row>
      <xdr:rowOff>0</xdr:rowOff>
    </xdr:from>
    <xdr:to>
      <xdr:col>26</xdr:col>
      <xdr:colOff>554831</xdr:colOff>
      <xdr:row>21</xdr:row>
      <xdr:rowOff>26193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A33BFBB-6017-4773-B993-C02830BAF1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40132</xdr:rowOff>
    </xdr:to>
    <xdr:sp macro="" textlink="">
      <xdr:nvSpPr>
        <xdr:cNvPr id="4" name="Flecha: hacia la izquierda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C9A1B58-BA79-4214-A67A-9AD1E7222FF5}"/>
            </a:ext>
          </a:extLst>
        </xdr:cNvPr>
        <xdr:cNvSpPr/>
      </xdr:nvSpPr>
      <xdr:spPr>
        <a:xfrm>
          <a:off x="17597438" y="202406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13</xdr:row>
      <xdr:rowOff>0</xdr:rowOff>
    </xdr:from>
    <xdr:to>
      <xdr:col>25</xdr:col>
      <xdr:colOff>631031</xdr:colOff>
      <xdr:row>33</xdr:row>
      <xdr:rowOff>130968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8E8CC66-2B2D-41E5-9D30-C806775DAB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726281</xdr:colOff>
      <xdr:row>14</xdr:row>
      <xdr:rowOff>35719</xdr:rowOff>
    </xdr:from>
    <xdr:to>
      <xdr:col>32</xdr:col>
      <xdr:colOff>915458</xdr:colOff>
      <xdr:row>31</xdr:row>
      <xdr:rowOff>47625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2E0DE2A-02E7-4526-BB9D-2B1FA5F80A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119062</xdr:colOff>
      <xdr:row>1</xdr:row>
      <xdr:rowOff>11907</xdr:rowOff>
    </xdr:from>
    <xdr:to>
      <xdr:col>17</xdr:col>
      <xdr:colOff>297370</xdr:colOff>
      <xdr:row>2</xdr:row>
      <xdr:rowOff>52039</xdr:rowOff>
    </xdr:to>
    <xdr:sp macro="" textlink="">
      <xdr:nvSpPr>
        <xdr:cNvPr id="5" name="Flecha: hacia la izquierda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9C43F65-95A1-4FE4-BBC1-36FD4D651871}"/>
            </a:ext>
          </a:extLst>
        </xdr:cNvPr>
        <xdr:cNvSpPr/>
      </xdr:nvSpPr>
      <xdr:spPr>
        <a:xfrm>
          <a:off x="19966781" y="214313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6</xdr:row>
      <xdr:rowOff>0</xdr:rowOff>
    </xdr:from>
    <xdr:to>
      <xdr:col>25</xdr:col>
      <xdr:colOff>523875</xdr:colOff>
      <xdr:row>20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6DBAFFE-A437-4660-8F50-F5C5A34E95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40132</xdr:rowOff>
    </xdr:to>
    <xdr:sp macro="" textlink="">
      <xdr:nvSpPr>
        <xdr:cNvPr id="3" name="Flecha: hacia la izquierda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6EDE21DE-42BF-4E34-98F3-ED1C42F76A82}"/>
            </a:ext>
          </a:extLst>
        </xdr:cNvPr>
        <xdr:cNvSpPr/>
      </xdr:nvSpPr>
      <xdr:spPr>
        <a:xfrm>
          <a:off x="17406938" y="202406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250031</xdr:colOff>
      <xdr:row>11</xdr:row>
      <xdr:rowOff>107155</xdr:rowOff>
    </xdr:from>
    <xdr:to>
      <xdr:col>26</xdr:col>
      <xdr:colOff>47625</xdr:colOff>
      <xdr:row>26</xdr:row>
      <xdr:rowOff>83342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9968647-FB0D-43B4-99A1-85A662AFB3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285750</xdr:colOff>
      <xdr:row>11</xdr:row>
      <xdr:rowOff>23813</xdr:rowOff>
    </xdr:from>
    <xdr:to>
      <xdr:col>34</xdr:col>
      <xdr:colOff>595312</xdr:colOff>
      <xdr:row>25</xdr:row>
      <xdr:rowOff>142875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C6D502F-F683-4B2F-B949-CDCE6EE36E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40132</xdr:rowOff>
    </xdr:to>
    <xdr:sp macro="" textlink="">
      <xdr:nvSpPr>
        <xdr:cNvPr id="5" name="Flecha: hacia la izquierda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B8006DE-FF03-4174-B3CE-FB69A45A8F80}"/>
            </a:ext>
          </a:extLst>
        </xdr:cNvPr>
        <xdr:cNvSpPr/>
      </xdr:nvSpPr>
      <xdr:spPr>
        <a:xfrm>
          <a:off x="18288000" y="202406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11</xdr:row>
      <xdr:rowOff>0</xdr:rowOff>
    </xdr:from>
    <xdr:to>
      <xdr:col>25</xdr:col>
      <xdr:colOff>714375</xdr:colOff>
      <xdr:row>27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4F55D3A-B8C8-4FCC-8EF5-444EF42AB5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0</xdr:colOff>
      <xdr:row>11</xdr:row>
      <xdr:rowOff>0</xdr:rowOff>
    </xdr:from>
    <xdr:to>
      <xdr:col>36</xdr:col>
      <xdr:colOff>511969</xdr:colOff>
      <xdr:row>28</xdr:row>
      <xdr:rowOff>35718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F8E150F-773B-4BCF-86E5-0ACDD893C7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40132</xdr:rowOff>
    </xdr:to>
    <xdr:sp macro="" textlink="">
      <xdr:nvSpPr>
        <xdr:cNvPr id="4" name="Flecha: hacia la izquierda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E2879585-14DA-42D9-9D76-6EEE304CDD47}"/>
            </a:ext>
          </a:extLst>
        </xdr:cNvPr>
        <xdr:cNvSpPr/>
      </xdr:nvSpPr>
      <xdr:spPr>
        <a:xfrm>
          <a:off x="19764375" y="202406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7</xdr:row>
      <xdr:rowOff>0</xdr:rowOff>
    </xdr:from>
    <xdr:to>
      <xdr:col>26</xdr:col>
      <xdr:colOff>473869</xdr:colOff>
      <xdr:row>23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A1ABC30-C098-4137-B39E-71AC33E66C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0</xdr:colOff>
      <xdr:row>7</xdr:row>
      <xdr:rowOff>0</xdr:rowOff>
    </xdr:from>
    <xdr:to>
      <xdr:col>35</xdr:col>
      <xdr:colOff>559594</xdr:colOff>
      <xdr:row>24</xdr:row>
      <xdr:rowOff>35718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CFE0AE1-D635-4DFC-A778-72E02EAF79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40132</xdr:rowOff>
    </xdr:to>
    <xdr:sp macro="" textlink="">
      <xdr:nvSpPr>
        <xdr:cNvPr id="4" name="Flecha: hacia la izquierda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FD439854-0308-4B4F-8380-83F85AF752F3}"/>
            </a:ext>
          </a:extLst>
        </xdr:cNvPr>
        <xdr:cNvSpPr/>
      </xdr:nvSpPr>
      <xdr:spPr>
        <a:xfrm>
          <a:off x="17752219" y="202406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631032</xdr:colOff>
      <xdr:row>9</xdr:row>
      <xdr:rowOff>59531</xdr:rowOff>
    </xdr:from>
    <xdr:to>
      <xdr:col>25</xdr:col>
      <xdr:colOff>678657</xdr:colOff>
      <xdr:row>28</xdr:row>
      <xdr:rowOff>95249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E6804FD-0CA2-40DC-9DF9-FED3F2D914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0</xdr:colOff>
      <xdr:row>10</xdr:row>
      <xdr:rowOff>0</xdr:rowOff>
    </xdr:from>
    <xdr:to>
      <xdr:col>35</xdr:col>
      <xdr:colOff>273844</xdr:colOff>
      <xdr:row>27</xdr:row>
      <xdr:rowOff>35718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289C71D0-BE96-499D-AFBF-6A8449F118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40132</xdr:rowOff>
    </xdr:to>
    <xdr:sp macro="" textlink="">
      <xdr:nvSpPr>
        <xdr:cNvPr id="4" name="Flecha: hacia la izquierda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1D1BD57D-39E6-4490-90F7-64D3E9602293}"/>
            </a:ext>
          </a:extLst>
        </xdr:cNvPr>
        <xdr:cNvSpPr/>
      </xdr:nvSpPr>
      <xdr:spPr>
        <a:xfrm>
          <a:off x="18335625" y="202406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123825</xdr:colOff>
      <xdr:row>7</xdr:row>
      <xdr:rowOff>7143</xdr:rowOff>
    </xdr:from>
    <xdr:to>
      <xdr:col>26</xdr:col>
      <xdr:colOff>107157</xdr:colOff>
      <xdr:row>27</xdr:row>
      <xdr:rowOff>178593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573493C-C2A4-44C8-BD4F-979EB276D7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0</xdr:colOff>
      <xdr:row>7</xdr:row>
      <xdr:rowOff>0</xdr:rowOff>
    </xdr:from>
    <xdr:to>
      <xdr:col>36</xdr:col>
      <xdr:colOff>500062</xdr:colOff>
      <xdr:row>24</xdr:row>
      <xdr:rowOff>23812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E0751AA-7442-4A3C-B92C-BFDB0C59F5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40132</xdr:rowOff>
    </xdr:to>
    <xdr:sp macro="" textlink="">
      <xdr:nvSpPr>
        <xdr:cNvPr id="4" name="Flecha: hacia la izquierda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FC0C86E6-7F34-46BF-AA08-8BF3389EDAD1}"/>
            </a:ext>
          </a:extLst>
        </xdr:cNvPr>
        <xdr:cNvSpPr/>
      </xdr:nvSpPr>
      <xdr:spPr>
        <a:xfrm>
          <a:off x="15216188" y="202406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6</xdr:row>
      <xdr:rowOff>0</xdr:rowOff>
    </xdr:from>
    <xdr:to>
      <xdr:col>27</xdr:col>
      <xdr:colOff>483393</xdr:colOff>
      <xdr:row>25</xdr:row>
      <xdr:rowOff>16668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23A23EE-86A7-4637-BEB7-43993C2912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0</xdr:colOff>
      <xdr:row>6</xdr:row>
      <xdr:rowOff>0</xdr:rowOff>
    </xdr:from>
    <xdr:to>
      <xdr:col>37</xdr:col>
      <xdr:colOff>428625</xdr:colOff>
      <xdr:row>23</xdr:row>
      <xdr:rowOff>23812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37A54B7-839C-47A1-92EF-D8AEFBE2A6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40132</xdr:rowOff>
    </xdr:to>
    <xdr:sp macro="" textlink="">
      <xdr:nvSpPr>
        <xdr:cNvPr id="4" name="Flecha: hacia la izquierda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4F902D4E-E4B3-407A-AC52-1EC7122A8F64}"/>
            </a:ext>
          </a:extLst>
        </xdr:cNvPr>
        <xdr:cNvSpPr/>
      </xdr:nvSpPr>
      <xdr:spPr>
        <a:xfrm>
          <a:off x="20026313" y="202406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6</xdr:row>
      <xdr:rowOff>0</xdr:rowOff>
    </xdr:from>
    <xdr:to>
      <xdr:col>27</xdr:col>
      <xdr:colOff>483394</xdr:colOff>
      <xdr:row>25</xdr:row>
      <xdr:rowOff>28574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38277AC-AAB1-4124-B030-12AF23CB20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40132</xdr:rowOff>
    </xdr:to>
    <xdr:sp macro="" textlink="">
      <xdr:nvSpPr>
        <xdr:cNvPr id="4" name="Flecha: hacia la izquierda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F30A85F-08AB-41DA-9C81-AF9315B10453}"/>
            </a:ext>
          </a:extLst>
        </xdr:cNvPr>
        <xdr:cNvSpPr/>
      </xdr:nvSpPr>
      <xdr:spPr>
        <a:xfrm>
          <a:off x="16216313" y="202406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704849</xdr:colOff>
      <xdr:row>9</xdr:row>
      <xdr:rowOff>119062</xdr:rowOff>
    </xdr:from>
    <xdr:to>
      <xdr:col>24</xdr:col>
      <xdr:colOff>533400</xdr:colOff>
      <xdr:row>25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EA440C4-D857-4DBC-AA77-E309289C0B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269875</xdr:colOff>
      <xdr:row>9</xdr:row>
      <xdr:rowOff>70380</xdr:rowOff>
    </xdr:from>
    <xdr:to>
      <xdr:col>33</xdr:col>
      <xdr:colOff>250031</xdr:colOff>
      <xdr:row>24</xdr:row>
      <xdr:rowOff>130968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6F36CEE-AF88-4F3E-98F0-2C6202C7BB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142875</xdr:colOff>
      <xdr:row>0</xdr:row>
      <xdr:rowOff>166687</xdr:rowOff>
    </xdr:from>
    <xdr:to>
      <xdr:col>17</xdr:col>
      <xdr:colOff>321183</xdr:colOff>
      <xdr:row>1</xdr:row>
      <xdr:rowOff>290163</xdr:rowOff>
    </xdr:to>
    <xdr:sp macro="" textlink="">
      <xdr:nvSpPr>
        <xdr:cNvPr id="4" name="Flecha: hacia la izquierda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8DBE935-4A87-417D-859D-CA2A5797ADEA}"/>
            </a:ext>
          </a:extLst>
        </xdr:cNvPr>
        <xdr:cNvSpPr/>
      </xdr:nvSpPr>
      <xdr:spPr>
        <a:xfrm>
          <a:off x="19526250" y="166687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142876</xdr:colOff>
      <xdr:row>12</xdr:row>
      <xdr:rowOff>178594</xdr:rowOff>
    </xdr:from>
    <xdr:to>
      <xdr:col>23</xdr:col>
      <xdr:colOff>607219</xdr:colOff>
      <xdr:row>32</xdr:row>
      <xdr:rowOff>107156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6480978-9238-49C9-AA76-A3164F781E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392907</xdr:colOff>
      <xdr:row>13</xdr:row>
      <xdr:rowOff>23812</xdr:rowOff>
    </xdr:from>
    <xdr:to>
      <xdr:col>34</xdr:col>
      <xdr:colOff>0</xdr:colOff>
      <xdr:row>34</xdr:row>
      <xdr:rowOff>95249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C258775-E3C1-48FE-8935-1902784822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40132</xdr:rowOff>
    </xdr:to>
    <xdr:sp macro="" textlink="">
      <xdr:nvSpPr>
        <xdr:cNvPr id="5" name="Flecha: hacia la izquierda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2464A4-F37C-49D1-B92E-0ACDEA6FE93B}"/>
            </a:ext>
          </a:extLst>
        </xdr:cNvPr>
        <xdr:cNvSpPr/>
      </xdr:nvSpPr>
      <xdr:spPr>
        <a:xfrm>
          <a:off x="29456063" y="333375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702469</xdr:colOff>
      <xdr:row>5</xdr:row>
      <xdr:rowOff>0</xdr:rowOff>
    </xdr:from>
    <xdr:to>
      <xdr:col>25</xdr:col>
      <xdr:colOff>23813</xdr:colOff>
      <xdr:row>20</xdr:row>
      <xdr:rowOff>166687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8D9619D-BA1D-4601-B4AA-90126AB14C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119063</xdr:colOff>
      <xdr:row>0</xdr:row>
      <xdr:rowOff>202407</xdr:rowOff>
    </xdr:from>
    <xdr:to>
      <xdr:col>17</xdr:col>
      <xdr:colOff>297371</xdr:colOff>
      <xdr:row>1</xdr:row>
      <xdr:rowOff>349695</xdr:rowOff>
    </xdr:to>
    <xdr:sp macro="" textlink="">
      <xdr:nvSpPr>
        <xdr:cNvPr id="3" name="Flecha: hacia la izquierda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489A7CFB-D03C-4BD3-A8AE-AC47CD6A578A}"/>
            </a:ext>
          </a:extLst>
        </xdr:cNvPr>
        <xdr:cNvSpPr/>
      </xdr:nvSpPr>
      <xdr:spPr>
        <a:xfrm>
          <a:off x="14406563" y="202407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8</xdr:row>
      <xdr:rowOff>1</xdr:rowOff>
    </xdr:from>
    <xdr:to>
      <xdr:col>24</xdr:col>
      <xdr:colOff>613834</xdr:colOff>
      <xdr:row>22</xdr:row>
      <xdr:rowOff>158751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D72B253-ED26-4F01-AA78-9C3EEBA5F8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285750</xdr:colOff>
      <xdr:row>7</xdr:row>
      <xdr:rowOff>59531</xdr:rowOff>
    </xdr:from>
    <xdr:to>
      <xdr:col>34</xdr:col>
      <xdr:colOff>706437</xdr:colOff>
      <xdr:row>22</xdr:row>
      <xdr:rowOff>120119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1BA0B61-1FBF-411F-9D77-DD105F94FC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95250</xdr:colOff>
      <xdr:row>0</xdr:row>
      <xdr:rowOff>226219</xdr:rowOff>
    </xdr:from>
    <xdr:to>
      <xdr:col>17</xdr:col>
      <xdr:colOff>273558</xdr:colOff>
      <xdr:row>1</xdr:row>
      <xdr:rowOff>421132</xdr:rowOff>
    </xdr:to>
    <xdr:sp macro="" textlink="">
      <xdr:nvSpPr>
        <xdr:cNvPr id="4" name="Flecha: hacia la izquierda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19E22317-8425-40C2-A8C0-27D4E167F2A4}"/>
            </a:ext>
          </a:extLst>
        </xdr:cNvPr>
        <xdr:cNvSpPr/>
      </xdr:nvSpPr>
      <xdr:spPr>
        <a:xfrm>
          <a:off x="17573625" y="226219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10</xdr:row>
      <xdr:rowOff>0</xdr:rowOff>
    </xdr:from>
    <xdr:to>
      <xdr:col>24</xdr:col>
      <xdr:colOff>42333</xdr:colOff>
      <xdr:row>24</xdr:row>
      <xdr:rowOff>116417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E80E779-6231-441D-B460-9CF8F0FACE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595313</xdr:colOff>
      <xdr:row>10</xdr:row>
      <xdr:rowOff>0</xdr:rowOff>
    </xdr:from>
    <xdr:to>
      <xdr:col>35</xdr:col>
      <xdr:colOff>285750</xdr:colOff>
      <xdr:row>27</xdr:row>
      <xdr:rowOff>11906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DB58B61-20BA-41B1-9472-EA6ABBC23F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71437</xdr:colOff>
      <xdr:row>1</xdr:row>
      <xdr:rowOff>95250</xdr:rowOff>
    </xdr:from>
    <xdr:to>
      <xdr:col>17</xdr:col>
      <xdr:colOff>249745</xdr:colOff>
      <xdr:row>2</xdr:row>
      <xdr:rowOff>2032</xdr:rowOff>
    </xdr:to>
    <xdr:sp macro="" textlink="">
      <xdr:nvSpPr>
        <xdr:cNvPr id="5" name="Flecha: hacia la izquierda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3A0E884D-1FE1-462B-9EB9-75A143FE5967}"/>
            </a:ext>
          </a:extLst>
        </xdr:cNvPr>
        <xdr:cNvSpPr/>
      </xdr:nvSpPr>
      <xdr:spPr>
        <a:xfrm>
          <a:off x="20835937" y="297656"/>
          <a:ext cx="940308" cy="335407"/>
        </a:xfrm>
        <a:prstGeom prst="leftArrow">
          <a:avLst/>
        </a:prstGeom>
        <a:solidFill>
          <a:srgbClr val="4472C4"/>
        </a:solidFill>
        <a:ln w="12700" cap="flat" cmpd="sng" algn="ctr">
          <a:solidFill>
            <a:srgbClr val="4472C4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Volver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714374</xdr:colOff>
      <xdr:row>11</xdr:row>
      <xdr:rowOff>178593</xdr:rowOff>
    </xdr:from>
    <xdr:to>
      <xdr:col>24</xdr:col>
      <xdr:colOff>726281</xdr:colOff>
      <xdr:row>25</xdr:row>
      <xdr:rowOff>190499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2AE5AD7-BB21-432C-9E6C-606FEE3E81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0</xdr:colOff>
      <xdr:row>11</xdr:row>
      <xdr:rowOff>0</xdr:rowOff>
    </xdr:from>
    <xdr:to>
      <xdr:col>35</xdr:col>
      <xdr:colOff>642937</xdr:colOff>
      <xdr:row>27</xdr:row>
      <xdr:rowOff>59531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1FDA37B-7043-4EEE-AFE6-16B766BF49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107156</xdr:colOff>
      <xdr:row>0</xdr:row>
      <xdr:rowOff>273843</xdr:rowOff>
    </xdr:from>
    <xdr:to>
      <xdr:col>17</xdr:col>
      <xdr:colOff>285464</xdr:colOff>
      <xdr:row>2</xdr:row>
      <xdr:rowOff>16319</xdr:rowOff>
    </xdr:to>
    <xdr:sp macro="" textlink="">
      <xdr:nvSpPr>
        <xdr:cNvPr id="4" name="Flecha: hacia la izquierda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E3B7B267-5A73-4213-980A-DDC136608BC2}"/>
            </a:ext>
          </a:extLst>
        </xdr:cNvPr>
        <xdr:cNvSpPr/>
      </xdr:nvSpPr>
      <xdr:spPr>
        <a:xfrm>
          <a:off x="22098000" y="273843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11</xdr:row>
      <xdr:rowOff>0</xdr:rowOff>
    </xdr:from>
    <xdr:to>
      <xdr:col>25</xdr:col>
      <xdr:colOff>47626</xdr:colOff>
      <xdr:row>25</xdr:row>
      <xdr:rowOff>154781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8F598F4-7C80-4E5F-B248-FE148EB0E9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0</xdr:colOff>
      <xdr:row>10</xdr:row>
      <xdr:rowOff>0</xdr:rowOff>
    </xdr:from>
    <xdr:to>
      <xdr:col>35</xdr:col>
      <xdr:colOff>272521</xdr:colOff>
      <xdr:row>27</xdr:row>
      <xdr:rowOff>11906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6575F4D-1E75-4221-BE13-4CEDC89496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40132</xdr:rowOff>
    </xdr:to>
    <xdr:sp macro="" textlink="">
      <xdr:nvSpPr>
        <xdr:cNvPr id="4" name="Flecha: hacia la izquierda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374E14D-1FF1-4C5F-9DB4-392B8D672C62}"/>
            </a:ext>
          </a:extLst>
        </xdr:cNvPr>
        <xdr:cNvSpPr/>
      </xdr:nvSpPr>
      <xdr:spPr>
        <a:xfrm>
          <a:off x="19800094" y="297656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6</xdr:row>
      <xdr:rowOff>0</xdr:rowOff>
    </xdr:from>
    <xdr:to>
      <xdr:col>25</xdr:col>
      <xdr:colOff>104775</xdr:colOff>
      <xdr:row>21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BA2F9C2-D719-4622-B441-28BB9F2DB8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750094</xdr:colOff>
      <xdr:row>1</xdr:row>
      <xdr:rowOff>23812</xdr:rowOff>
    </xdr:from>
    <xdr:to>
      <xdr:col>17</xdr:col>
      <xdr:colOff>166402</xdr:colOff>
      <xdr:row>2</xdr:row>
      <xdr:rowOff>63944</xdr:rowOff>
    </xdr:to>
    <xdr:sp macro="" textlink="">
      <xdr:nvSpPr>
        <xdr:cNvPr id="3" name="Flecha: hacia la izquierda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7FA18BE-D04D-4E91-84F3-F7A8E6CC6610}"/>
            </a:ext>
          </a:extLst>
        </xdr:cNvPr>
        <xdr:cNvSpPr/>
      </xdr:nvSpPr>
      <xdr:spPr>
        <a:xfrm>
          <a:off x="15823407" y="357187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5</xdr:row>
      <xdr:rowOff>0</xdr:rowOff>
    </xdr:from>
    <xdr:to>
      <xdr:col>25</xdr:col>
      <xdr:colOff>642937</xdr:colOff>
      <xdr:row>15</xdr:row>
      <xdr:rowOff>35718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4931369-1C52-4EE3-8AE7-E570B92DD2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</xdr:row>
      <xdr:rowOff>0</xdr:rowOff>
    </xdr:from>
    <xdr:to>
      <xdr:col>17</xdr:col>
      <xdr:colOff>178308</xdr:colOff>
      <xdr:row>2</xdr:row>
      <xdr:rowOff>40132</xdr:rowOff>
    </xdr:to>
    <xdr:sp macro="" textlink="">
      <xdr:nvSpPr>
        <xdr:cNvPr id="3" name="Flecha: hacia la izquierda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5A99598-4897-427E-BACC-6E809992715D}"/>
            </a:ext>
          </a:extLst>
        </xdr:cNvPr>
        <xdr:cNvSpPr/>
      </xdr:nvSpPr>
      <xdr:spPr>
        <a:xfrm>
          <a:off x="21847969" y="297656"/>
          <a:ext cx="940308" cy="468757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100"/>
            <a:t>Volver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DA702-EEE6-4530-813F-788CC9DF26FB}">
  <sheetPr>
    <pageSetUpPr fitToPage="1"/>
  </sheetPr>
  <dimension ref="D2:L22"/>
  <sheetViews>
    <sheetView tabSelected="1" workbookViewId="0"/>
  </sheetViews>
  <sheetFormatPr baseColWidth="10" defaultColWidth="11.42578125" defaultRowHeight="15" x14ac:dyDescent="0.25"/>
  <cols>
    <col min="1" max="2" width="11.42578125" style="2"/>
    <col min="3" max="3" width="4.7109375" style="2" customWidth="1"/>
    <col min="4" max="4" width="50.85546875" style="2" bestFit="1" customWidth="1"/>
    <col min="5" max="8" width="11.42578125" style="2"/>
    <col min="9" max="9" width="55.5703125" style="2" customWidth="1"/>
    <col min="10" max="16384" width="11.42578125" style="2"/>
  </cols>
  <sheetData>
    <row r="2" spans="4:12" x14ac:dyDescent="0.25">
      <c r="D2" s="81" t="s">
        <v>1803</v>
      </c>
      <c r="E2" s="81"/>
      <c r="F2" s="81"/>
      <c r="G2" s="81"/>
    </row>
    <row r="4" spans="4:12" x14ac:dyDescent="0.25">
      <c r="D4" s="79" t="s">
        <v>1804</v>
      </c>
    </row>
    <row r="5" spans="4:12" x14ac:dyDescent="0.25">
      <c r="D5" s="79" t="s">
        <v>1805</v>
      </c>
    </row>
    <row r="6" spans="4:12" x14ac:dyDescent="0.25">
      <c r="D6" s="79" t="s">
        <v>1806</v>
      </c>
    </row>
    <row r="7" spans="4:12" x14ac:dyDescent="0.25">
      <c r="D7" s="79" t="s">
        <v>1807</v>
      </c>
    </row>
    <row r="8" spans="4:12" x14ac:dyDescent="0.25">
      <c r="D8" s="79" t="s">
        <v>1808</v>
      </c>
      <c r="L8"/>
    </row>
    <row r="9" spans="4:12" x14ac:dyDescent="0.25">
      <c r="D9" s="79" t="s">
        <v>1809</v>
      </c>
    </row>
    <row r="10" spans="4:12" x14ac:dyDescent="0.25">
      <c r="D10" s="79" t="s">
        <v>1810</v>
      </c>
    </row>
    <row r="11" spans="4:12" x14ac:dyDescent="0.25">
      <c r="D11" s="79" t="s">
        <v>1811</v>
      </c>
    </row>
    <row r="12" spans="4:12" x14ac:dyDescent="0.25">
      <c r="D12" s="79" t="s">
        <v>1812</v>
      </c>
    </row>
    <row r="13" spans="4:12" x14ac:dyDescent="0.25">
      <c r="D13" s="79" t="s">
        <v>1813</v>
      </c>
    </row>
    <row r="14" spans="4:12" x14ac:dyDescent="0.25">
      <c r="D14" s="79" t="s">
        <v>1814</v>
      </c>
    </row>
    <row r="15" spans="4:12" x14ac:dyDescent="0.25">
      <c r="D15" s="79" t="s">
        <v>1815</v>
      </c>
    </row>
    <row r="16" spans="4:12" x14ac:dyDescent="0.25">
      <c r="D16" s="79" t="s">
        <v>1816</v>
      </c>
    </row>
    <row r="17" spans="4:4" x14ac:dyDescent="0.25">
      <c r="D17" s="79" t="s">
        <v>1817</v>
      </c>
    </row>
    <row r="18" spans="4:4" x14ac:dyDescent="0.25">
      <c r="D18" s="79" t="s">
        <v>1818</v>
      </c>
    </row>
    <row r="19" spans="4:4" x14ac:dyDescent="0.25">
      <c r="D19" s="79" t="s">
        <v>1819</v>
      </c>
    </row>
    <row r="20" spans="4:4" x14ac:dyDescent="0.25">
      <c r="D20" s="80" t="s">
        <v>1820</v>
      </c>
    </row>
    <row r="21" spans="4:4" x14ac:dyDescent="0.25">
      <c r="D21" s="79" t="s">
        <v>1821</v>
      </c>
    </row>
    <row r="22" spans="4:4" x14ac:dyDescent="0.25">
      <c r="D22" s="79" t="s">
        <v>1822</v>
      </c>
    </row>
  </sheetData>
  <mergeCells count="1">
    <mergeCell ref="D2:G2"/>
  </mergeCells>
  <hyperlinks>
    <hyperlink ref="D4" location="M.AGRICULTURA!A1" display="I. Ministerio de Agricultura" xr:uid="{A9FDB01E-A7BB-4CCF-A4E1-53CA898B9469}"/>
    <hyperlink ref="D5" location="M.BBNN!A1" display="II. Ministerio de Bienes Nacionales" xr:uid="{D3B9D42E-E14E-4DC3-B6B6-A2F363380919}"/>
    <hyperlink ref="D6" location="'M.DEFENSA NACIONAL'!A1" display="III. Ministerio de Defensa Nacional" xr:uid="{A1B5F76B-6E1B-4115-B1F8-7F0056425DDA}"/>
    <hyperlink ref="D7" location="'M.DESARROLLO SOCIAL'!A1" display="IV. Ministerio de Desarrollo Social" xr:uid="{86100C98-5E98-4CFD-BFE5-49C979361A90}"/>
    <hyperlink ref="D8" location="'M.ECONOMIA '!A1" display="V. Ministerio de Economía , Fomento y Turismo" xr:uid="{D65FE863-FB0C-4BA0-B025-A5AAF5256277}"/>
    <hyperlink ref="D9" location="M.EDUCACION!A1" display="VI. Ministerio de Educación" xr:uid="{2C359CD2-EAFD-49CC-ADE2-77CC1B75B7ED}"/>
    <hyperlink ref="D10" location="'M.JUSTICIA DDHH'!A1" display="VII. Ministerio de Justicia y Derechos Humanos" xr:uid="{5D6E6213-B1A7-419A-9971-CC09C7256EAD}"/>
    <hyperlink ref="D11" location="'M.DE LA MUJER Y EQUIDAD '!A1" display="VIII. Ministerio de la Mujer y la Equidad de Género" xr:uid="{8849862B-EFC2-4147-931F-00F307F5A918}"/>
    <hyperlink ref="D12" location="M.CULTURA!A1" display="IX. Ministerio de las Culturas, las Artes y el Patrimonio" xr:uid="{7373E2CB-4165-4F44-8D00-48B4B4ED0576}"/>
    <hyperlink ref="D13" location="M.OOPP!A1" display="X. Ministerio de Obras Públicas" xr:uid="{8585B887-91F6-4914-A931-FC46BD3E9D52}"/>
    <hyperlink ref="D14" location="'M.RELACIONES EXTERIORES'!A1" display="XI. Ministerio de Relaciones Exteriores" xr:uid="{EE8A91CB-FE99-4AF2-8281-84F8A76CAA34}"/>
    <hyperlink ref="D15" location="M.SALUD!A1" display="XII. Ministerio de Salud" xr:uid="{62BF4390-DEE7-44E7-8353-89039726C864}"/>
    <hyperlink ref="D16" location="'M.TRABAJO Y PREV SOCIAL'!A1" display="XIII. Ministerio de Trabajo y Previsión Social" xr:uid="{0E40DEC8-01A7-4326-9A84-088836718E88}"/>
    <hyperlink ref="D17" location="'M.TRANSPORTE Y TELE'!A1" display="XIV. Ministerio de Transporte y Telecomunicaciones" xr:uid="{2205AB01-5032-4B38-B0D5-33BEAE8336EE}"/>
    <hyperlink ref="D18" location="MINVU!A1" display="XV. Ministerio de Vivienda y Urbanismo" xr:uid="{996A733C-F340-46C4-9349-F1AF547D4035}"/>
    <hyperlink ref="D19" location="M.DEPORTES!A1" display="XVI. Ministerio de Deportes" xr:uid="{436AC75E-C167-4812-ACD2-84ADE99DA03A}"/>
    <hyperlink ref="D20" location="'M.MEDIO AMBIENTE'!A1" display="XVII. Ministerio de Medio Ambiente" xr:uid="{61785D4F-4EE0-4564-A909-0693E23847B4}"/>
    <hyperlink ref="D21" location="'M.SECRETARIA GENERAL DE GOBIERN'!A1" display="XVIII. Ministerio Secretaría General de Gobierno" xr:uid="{56E7EEEB-B120-4059-8270-5AA2AAB26A3D}"/>
    <hyperlink ref="D22" location="'M.INTERIOR Y SEGUIRIDAD PUBLIC'!A1" display="XIX. Ministerio del Interior y Seguridad Pública" xr:uid="{EB6519B5-8B4B-4823-A652-E3AD6366C579}"/>
  </hyperlinks>
  <pageMargins left="0.7" right="0.7" top="0.75" bottom="0.75" header="0.3" footer="0.3"/>
  <pageSetup paperSize="9" scale="7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377BB-4E42-4839-8C77-6DDAA75CBA94}">
  <sheetPr codeName="Hoja12"/>
  <dimension ref="B1:AG86"/>
  <sheetViews>
    <sheetView zoomScale="80" zoomScaleNormal="80" workbookViewId="0"/>
  </sheetViews>
  <sheetFormatPr baseColWidth="10" defaultColWidth="11.42578125" defaultRowHeight="15" x14ac:dyDescent="0.25"/>
  <cols>
    <col min="1" max="1" width="11.42578125" style="2"/>
    <col min="2" max="2" width="3.5703125" style="2" bestFit="1" customWidth="1"/>
    <col min="3" max="3" width="7.85546875" style="2" bestFit="1" customWidth="1"/>
    <col min="4" max="4" width="11.42578125" style="2"/>
    <col min="5" max="5" width="56.85546875" style="2" bestFit="1" customWidth="1"/>
    <col min="6" max="6" width="25.42578125" style="2" bestFit="1" customWidth="1"/>
    <col min="7" max="7" width="25.42578125" style="2" hidden="1" customWidth="1"/>
    <col min="8" max="11" width="11.42578125" style="2"/>
    <col min="12" max="12" width="21.7109375" style="2" bestFit="1" customWidth="1"/>
    <col min="13" max="18" width="11.42578125" style="2"/>
    <col min="19" max="19" width="42.5703125" style="2" bestFit="1" customWidth="1"/>
    <col min="20" max="20" width="11.42578125" style="2"/>
    <col min="21" max="22" width="13" style="2" bestFit="1" customWidth="1"/>
    <col min="23" max="23" width="17.42578125" style="2" bestFit="1" customWidth="1"/>
    <col min="24" max="24" width="10.85546875" style="2" bestFit="1" customWidth="1"/>
    <col min="25" max="28" width="11.42578125" style="2"/>
    <col min="29" max="29" width="26.28515625" style="2" customWidth="1"/>
    <col min="30" max="30" width="11.42578125" style="2"/>
    <col min="31" max="32" width="13.140625" style="2" bestFit="1" customWidth="1"/>
    <col min="33" max="16384" width="11.42578125" style="2"/>
  </cols>
  <sheetData>
    <row r="1" spans="2:33" ht="26.25" customHeight="1" thickBot="1" x14ac:dyDescent="0.3">
      <c r="S1" s="6" t="s">
        <v>1709</v>
      </c>
      <c r="AB1" s="82" t="s">
        <v>80</v>
      </c>
      <c r="AC1" s="83"/>
    </row>
    <row r="2" spans="2:33" ht="22.5" x14ac:dyDescent="0.25">
      <c r="B2" s="7" t="s">
        <v>81</v>
      </c>
      <c r="C2" s="8" t="s">
        <v>82</v>
      </c>
      <c r="D2" s="8" t="s">
        <v>83</v>
      </c>
      <c r="E2" s="8" t="s">
        <v>84</v>
      </c>
      <c r="F2" s="8" t="s">
        <v>85</v>
      </c>
      <c r="G2" s="8" t="s">
        <v>85</v>
      </c>
      <c r="H2" s="8" t="s">
        <v>86</v>
      </c>
      <c r="I2" s="8" t="s">
        <v>87</v>
      </c>
      <c r="J2" s="8" t="s">
        <v>88</v>
      </c>
      <c r="K2" s="8" t="s">
        <v>89</v>
      </c>
      <c r="L2" s="8" t="s">
        <v>90</v>
      </c>
      <c r="M2" s="8" t="s">
        <v>91</v>
      </c>
      <c r="N2" s="8" t="s">
        <v>1</v>
      </c>
      <c r="O2" s="8" t="s">
        <v>1708</v>
      </c>
      <c r="P2" s="9" t="s">
        <v>92</v>
      </c>
      <c r="S2" s="7" t="s">
        <v>90</v>
      </c>
      <c r="T2" s="8" t="s">
        <v>93</v>
      </c>
      <c r="U2" s="8" t="s">
        <v>94</v>
      </c>
      <c r="V2" s="8" t="s">
        <v>1</v>
      </c>
      <c r="W2" s="8" t="s">
        <v>1708</v>
      </c>
      <c r="X2" s="9" t="s">
        <v>95</v>
      </c>
      <c r="AB2" s="7" t="s">
        <v>96</v>
      </c>
      <c r="AC2" s="10" t="s">
        <v>97</v>
      </c>
      <c r="AD2" s="8" t="s">
        <v>93</v>
      </c>
      <c r="AE2" s="8" t="s">
        <v>94</v>
      </c>
      <c r="AF2" s="8" t="s">
        <v>1</v>
      </c>
      <c r="AG2" s="9" t="s">
        <v>98</v>
      </c>
    </row>
    <row r="3" spans="2:33" ht="22.5" x14ac:dyDescent="0.25">
      <c r="B3" s="11">
        <v>1</v>
      </c>
      <c r="C3" s="13">
        <v>24</v>
      </c>
      <c r="D3" s="12" t="s">
        <v>119</v>
      </c>
      <c r="E3" s="12" t="s">
        <v>514</v>
      </c>
      <c r="F3" s="12" t="s">
        <v>127</v>
      </c>
      <c r="G3" s="12">
        <v>24</v>
      </c>
      <c r="H3" s="12" t="s">
        <v>109</v>
      </c>
      <c r="I3" s="12" t="s">
        <v>122</v>
      </c>
      <c r="J3" s="12" t="s">
        <v>104</v>
      </c>
      <c r="K3" s="12" t="s">
        <v>104</v>
      </c>
      <c r="L3" s="12" t="s">
        <v>34</v>
      </c>
      <c r="M3" s="16">
        <v>139643676</v>
      </c>
      <c r="N3" s="16">
        <v>139643676</v>
      </c>
      <c r="O3" s="16">
        <v>100623337</v>
      </c>
      <c r="P3" s="18">
        <f>+O3/N3</f>
        <v>0.72057210095214053</v>
      </c>
      <c r="S3" s="17" t="s">
        <v>34</v>
      </c>
      <c r="T3" s="31">
        <f>+COUNTIF($L$2:$L$138,S3)</f>
        <v>82</v>
      </c>
      <c r="U3" s="16">
        <f>+SUMIF($L$3:$L$138,S3,$M$3:$M$138)</f>
        <v>9970364519</v>
      </c>
      <c r="V3" s="16">
        <f>+SUMIF($L$3:$L$138,S3,$N$3:$N$138)</f>
        <v>9970364519</v>
      </c>
      <c r="W3" s="16">
        <f>+SUMIF($L$3:$L$138,S3,$O$3:$O$138)</f>
        <v>4900794545</v>
      </c>
      <c r="X3" s="18">
        <f>+W3/V3</f>
        <v>0.49153614551010782</v>
      </c>
      <c r="AB3" s="17">
        <v>24</v>
      </c>
      <c r="AC3" s="19" t="s">
        <v>106</v>
      </c>
      <c r="AD3" s="15">
        <f>+COUNTIF($G$2:$G$138,AB3)</f>
        <v>84</v>
      </c>
      <c r="AE3" s="16">
        <f>+SUMIF($G$3:$G$138,AB3,$M$3:$M$138)</f>
        <v>12316575409</v>
      </c>
      <c r="AF3" s="16">
        <f>+SUMIF($G$3:$G$138,AB3,$N$3:$N$138)</f>
        <v>12316575409</v>
      </c>
      <c r="AG3" s="18">
        <f>+AF3/$AF$4</f>
        <v>1</v>
      </c>
    </row>
    <row r="4" spans="2:33" ht="15.75" thickBot="1" x14ac:dyDescent="0.3">
      <c r="B4" s="11">
        <v>2</v>
      </c>
      <c r="C4" s="13">
        <v>24</v>
      </c>
      <c r="D4" s="12" t="s">
        <v>119</v>
      </c>
      <c r="E4" s="12" t="s">
        <v>515</v>
      </c>
      <c r="F4" s="12" t="s">
        <v>127</v>
      </c>
      <c r="G4" s="12">
        <v>24</v>
      </c>
      <c r="H4" s="12" t="s">
        <v>109</v>
      </c>
      <c r="I4" s="12" t="s">
        <v>168</v>
      </c>
      <c r="J4" s="12" t="s">
        <v>516</v>
      </c>
      <c r="K4" s="12" t="s">
        <v>104</v>
      </c>
      <c r="L4" s="12" t="s">
        <v>34</v>
      </c>
      <c r="M4" s="16">
        <v>108804828</v>
      </c>
      <c r="N4" s="16">
        <v>108804828</v>
      </c>
      <c r="O4" s="16">
        <v>64690044</v>
      </c>
      <c r="P4" s="18">
        <f t="shared" ref="P4:P67" si="0">+O4/N4</f>
        <v>0.59455122708341579</v>
      </c>
      <c r="S4" s="17" t="s">
        <v>33</v>
      </c>
      <c r="T4" s="31">
        <f>+COUNTIF($L$2:$L$138,S4)</f>
        <v>2</v>
      </c>
      <c r="U4" s="16">
        <f>+SUMIF($L$3:$L$138,S4,$M$3:$M$138)</f>
        <v>2346210890</v>
      </c>
      <c r="V4" s="16">
        <f>+SUMIF($L$3:$L$138,S4,$N$3:$N$138)</f>
        <v>2346210890</v>
      </c>
      <c r="W4" s="16">
        <f>+SUMIF($L$3:$L$138,S4,$O$3:$O$138)</f>
        <v>1300826799</v>
      </c>
      <c r="X4" s="18">
        <f>+W4/V4</f>
        <v>0.55443728632595346</v>
      </c>
      <c r="AB4" s="21" t="s">
        <v>124</v>
      </c>
      <c r="AC4" s="22"/>
      <c r="AD4" s="23">
        <f>+SUM(AD3:AD3)</f>
        <v>84</v>
      </c>
      <c r="AE4" s="24">
        <f>+SUM(AE3:AE3)</f>
        <v>12316575409</v>
      </c>
      <c r="AF4" s="24">
        <f>+SUM(AF3:AF3)</f>
        <v>12316575409</v>
      </c>
      <c r="AG4" s="25">
        <f>+SUM(AG3:AG3)</f>
        <v>1</v>
      </c>
    </row>
    <row r="5" spans="2:33" ht="15.75" thickBot="1" x14ac:dyDescent="0.3">
      <c r="B5" s="11">
        <v>3</v>
      </c>
      <c r="C5" s="13">
        <v>24</v>
      </c>
      <c r="D5" s="12" t="s">
        <v>119</v>
      </c>
      <c r="E5" s="12" t="s">
        <v>517</v>
      </c>
      <c r="F5" s="12" t="s">
        <v>127</v>
      </c>
      <c r="G5" s="12">
        <v>24</v>
      </c>
      <c r="H5" s="12" t="s">
        <v>109</v>
      </c>
      <c r="I5" s="12" t="s">
        <v>103</v>
      </c>
      <c r="J5" s="12" t="s">
        <v>104</v>
      </c>
      <c r="K5" s="12" t="s">
        <v>518</v>
      </c>
      <c r="L5" s="12" t="s">
        <v>34</v>
      </c>
      <c r="M5" s="16">
        <v>212443692</v>
      </c>
      <c r="N5" s="16">
        <v>212443692</v>
      </c>
      <c r="O5" s="16">
        <v>98146631</v>
      </c>
      <c r="P5" s="18">
        <f t="shared" si="0"/>
        <v>0.46198891610300202</v>
      </c>
      <c r="S5" s="21" t="s">
        <v>124</v>
      </c>
      <c r="T5" s="23">
        <f>+SUM(T3:T4)</f>
        <v>84</v>
      </c>
      <c r="U5" s="24">
        <f>+SUM(U3:U4)</f>
        <v>12316575409</v>
      </c>
      <c r="V5" s="24">
        <f>+SUM(V3:V4)</f>
        <v>12316575409</v>
      </c>
      <c r="W5" s="24">
        <f>+SUM(W3:W4)</f>
        <v>6201621344</v>
      </c>
      <c r="X5" s="25">
        <f>+W5/V5</f>
        <v>0.50351831885577014</v>
      </c>
    </row>
    <row r="6" spans="2:33" x14ac:dyDescent="0.25">
      <c r="B6" s="11">
        <v>4</v>
      </c>
      <c r="C6" s="13">
        <v>24</v>
      </c>
      <c r="D6" s="12" t="s">
        <v>119</v>
      </c>
      <c r="E6" s="12" t="s">
        <v>519</v>
      </c>
      <c r="F6" s="12" t="s">
        <v>127</v>
      </c>
      <c r="G6" s="12">
        <v>24</v>
      </c>
      <c r="H6" s="12" t="s">
        <v>109</v>
      </c>
      <c r="I6" s="12" t="s">
        <v>103</v>
      </c>
      <c r="J6" s="12" t="s">
        <v>104</v>
      </c>
      <c r="K6" s="12" t="s">
        <v>327</v>
      </c>
      <c r="L6" s="12" t="s">
        <v>34</v>
      </c>
      <c r="M6" s="16">
        <v>74541768</v>
      </c>
      <c r="N6" s="16">
        <v>74541768</v>
      </c>
      <c r="O6" s="16">
        <v>43637992</v>
      </c>
      <c r="P6" s="18">
        <f t="shared" si="0"/>
        <v>0.58541664855601494</v>
      </c>
    </row>
    <row r="7" spans="2:33" x14ac:dyDescent="0.25">
      <c r="B7" s="11">
        <v>5</v>
      </c>
      <c r="C7" s="13">
        <v>24</v>
      </c>
      <c r="D7" s="12" t="s">
        <v>119</v>
      </c>
      <c r="E7" s="12" t="s">
        <v>520</v>
      </c>
      <c r="F7" s="12" t="s">
        <v>127</v>
      </c>
      <c r="G7" s="12">
        <v>24</v>
      </c>
      <c r="H7" s="12" t="s">
        <v>109</v>
      </c>
      <c r="I7" s="12" t="s">
        <v>168</v>
      </c>
      <c r="J7" s="12" t="s">
        <v>324</v>
      </c>
      <c r="K7" s="12" t="s">
        <v>104</v>
      </c>
      <c r="L7" s="12" t="s">
        <v>34</v>
      </c>
      <c r="M7" s="16">
        <v>437883348</v>
      </c>
      <c r="N7" s="16">
        <v>437883348</v>
      </c>
      <c r="O7" s="16">
        <v>179724468</v>
      </c>
      <c r="P7" s="18">
        <f t="shared" si="0"/>
        <v>0.41043914736853615</v>
      </c>
    </row>
    <row r="8" spans="2:33" x14ac:dyDescent="0.25">
      <c r="B8" s="11">
        <v>6</v>
      </c>
      <c r="C8" s="13">
        <v>24</v>
      </c>
      <c r="D8" s="12" t="s">
        <v>119</v>
      </c>
      <c r="E8" s="12" t="s">
        <v>521</v>
      </c>
      <c r="F8" s="12" t="s">
        <v>127</v>
      </c>
      <c r="G8" s="12">
        <v>24</v>
      </c>
      <c r="H8" s="12" t="s">
        <v>109</v>
      </c>
      <c r="I8" s="12" t="s">
        <v>168</v>
      </c>
      <c r="J8" s="12" t="s">
        <v>324</v>
      </c>
      <c r="K8" s="12" t="s">
        <v>104</v>
      </c>
      <c r="L8" s="12" t="s">
        <v>34</v>
      </c>
      <c r="M8" s="16">
        <v>281028024</v>
      </c>
      <c r="N8" s="16">
        <v>281028024</v>
      </c>
      <c r="O8" s="16">
        <v>128345952</v>
      </c>
      <c r="P8" s="18">
        <f t="shared" si="0"/>
        <v>0.45670161350171967</v>
      </c>
    </row>
    <row r="9" spans="2:33" x14ac:dyDescent="0.25">
      <c r="B9" s="11">
        <v>7</v>
      </c>
      <c r="C9" s="13">
        <v>24</v>
      </c>
      <c r="D9" s="12" t="s">
        <v>119</v>
      </c>
      <c r="E9" s="12" t="s">
        <v>522</v>
      </c>
      <c r="F9" s="12" t="s">
        <v>127</v>
      </c>
      <c r="G9" s="12">
        <v>24</v>
      </c>
      <c r="H9" s="12" t="s">
        <v>109</v>
      </c>
      <c r="I9" s="12" t="s">
        <v>168</v>
      </c>
      <c r="J9" s="12" t="s">
        <v>328</v>
      </c>
      <c r="K9" s="12" t="s">
        <v>104</v>
      </c>
      <c r="L9" s="12" t="s">
        <v>34</v>
      </c>
      <c r="M9" s="16">
        <v>225267336</v>
      </c>
      <c r="N9" s="16">
        <v>225267336</v>
      </c>
      <c r="O9" s="16">
        <v>123019220</v>
      </c>
      <c r="P9" s="18">
        <f t="shared" si="0"/>
        <v>0.54610323087409351</v>
      </c>
    </row>
    <row r="10" spans="2:33" x14ac:dyDescent="0.25">
      <c r="B10" s="11">
        <v>8</v>
      </c>
      <c r="C10" s="13">
        <v>24</v>
      </c>
      <c r="D10" s="12" t="s">
        <v>119</v>
      </c>
      <c r="E10" s="12" t="s">
        <v>523</v>
      </c>
      <c r="F10" s="12" t="s">
        <v>127</v>
      </c>
      <c r="G10" s="12">
        <v>24</v>
      </c>
      <c r="H10" s="12" t="s">
        <v>109</v>
      </c>
      <c r="I10" s="12" t="s">
        <v>168</v>
      </c>
      <c r="J10" s="12" t="s">
        <v>324</v>
      </c>
      <c r="K10" s="12" t="s">
        <v>104</v>
      </c>
      <c r="L10" s="12" t="s">
        <v>34</v>
      </c>
      <c r="M10" s="16">
        <v>32795004</v>
      </c>
      <c r="N10" s="16">
        <v>32795004</v>
      </c>
      <c r="O10" s="16">
        <v>35060071</v>
      </c>
      <c r="P10" s="18">
        <f t="shared" si="0"/>
        <v>1.0690674408821539</v>
      </c>
    </row>
    <row r="11" spans="2:33" x14ac:dyDescent="0.25">
      <c r="B11" s="11">
        <v>9</v>
      </c>
      <c r="C11" s="13">
        <v>24</v>
      </c>
      <c r="D11" s="12" t="s">
        <v>119</v>
      </c>
      <c r="E11" s="12" t="s">
        <v>524</v>
      </c>
      <c r="F11" s="12" t="s">
        <v>127</v>
      </c>
      <c r="G11" s="12">
        <v>24</v>
      </c>
      <c r="H11" s="12" t="s">
        <v>109</v>
      </c>
      <c r="I11" s="12" t="s">
        <v>103</v>
      </c>
      <c r="J11" s="12" t="s">
        <v>104</v>
      </c>
      <c r="K11" s="12" t="s">
        <v>172</v>
      </c>
      <c r="L11" s="12" t="s">
        <v>34</v>
      </c>
      <c r="M11" s="16">
        <v>100761408</v>
      </c>
      <c r="N11" s="16">
        <v>100761408</v>
      </c>
      <c r="O11" s="16">
        <v>58777488</v>
      </c>
      <c r="P11" s="18">
        <f t="shared" si="0"/>
        <v>0.58333333333333337</v>
      </c>
    </row>
    <row r="12" spans="2:33" x14ac:dyDescent="0.25">
      <c r="B12" s="11">
        <v>10</v>
      </c>
      <c r="C12" s="13">
        <v>24</v>
      </c>
      <c r="D12" s="12" t="s">
        <v>119</v>
      </c>
      <c r="E12" s="12" t="s">
        <v>525</v>
      </c>
      <c r="F12" s="12" t="s">
        <v>127</v>
      </c>
      <c r="G12" s="12">
        <v>24</v>
      </c>
      <c r="H12" s="12" t="s">
        <v>109</v>
      </c>
      <c r="I12" s="12" t="s">
        <v>103</v>
      </c>
      <c r="J12" s="12" t="s">
        <v>104</v>
      </c>
      <c r="K12" s="12" t="s">
        <v>172</v>
      </c>
      <c r="L12" s="12" t="s">
        <v>34</v>
      </c>
      <c r="M12" s="16">
        <v>67479612</v>
      </c>
      <c r="N12" s="16">
        <v>67479612</v>
      </c>
      <c r="O12" s="16">
        <v>44833735</v>
      </c>
      <c r="P12" s="18">
        <f t="shared" si="0"/>
        <v>0.66440416106719757</v>
      </c>
    </row>
    <row r="13" spans="2:33" x14ac:dyDescent="0.25">
      <c r="B13" s="11">
        <v>11</v>
      </c>
      <c r="C13" s="13">
        <v>24</v>
      </c>
      <c r="D13" s="12" t="s">
        <v>119</v>
      </c>
      <c r="E13" s="12" t="s">
        <v>526</v>
      </c>
      <c r="F13" s="12" t="s">
        <v>127</v>
      </c>
      <c r="G13" s="12">
        <v>24</v>
      </c>
      <c r="H13" s="12" t="s">
        <v>109</v>
      </c>
      <c r="I13" s="12" t="s">
        <v>122</v>
      </c>
      <c r="J13" s="12" t="s">
        <v>104</v>
      </c>
      <c r="K13" s="12" t="s">
        <v>104</v>
      </c>
      <c r="L13" s="12" t="s">
        <v>34</v>
      </c>
      <c r="M13" s="16">
        <v>135210384</v>
      </c>
      <c r="N13" s="16">
        <v>135210384</v>
      </c>
      <c r="O13" s="16">
        <v>108290196</v>
      </c>
      <c r="P13" s="18">
        <f t="shared" si="0"/>
        <v>0.80090147514114007</v>
      </c>
    </row>
    <row r="14" spans="2:33" x14ac:dyDescent="0.25">
      <c r="B14" s="11">
        <v>12</v>
      </c>
      <c r="C14" s="13">
        <v>24</v>
      </c>
      <c r="D14" s="12" t="s">
        <v>119</v>
      </c>
      <c r="E14" s="12" t="s">
        <v>527</v>
      </c>
      <c r="F14" s="12" t="s">
        <v>127</v>
      </c>
      <c r="G14" s="12">
        <v>24</v>
      </c>
      <c r="H14" s="12" t="s">
        <v>109</v>
      </c>
      <c r="I14" s="12" t="s">
        <v>103</v>
      </c>
      <c r="J14" s="12" t="s">
        <v>104</v>
      </c>
      <c r="K14" s="12" t="s">
        <v>105</v>
      </c>
      <c r="L14" s="12" t="s">
        <v>34</v>
      </c>
      <c r="M14" s="16">
        <v>57531444</v>
      </c>
      <c r="N14" s="16">
        <v>57531444</v>
      </c>
      <c r="O14" s="16">
        <v>32991211</v>
      </c>
      <c r="P14" s="18">
        <f t="shared" si="0"/>
        <v>0.57344660078408605</v>
      </c>
    </row>
    <row r="15" spans="2:33" x14ac:dyDescent="0.25">
      <c r="B15" s="11">
        <v>13</v>
      </c>
      <c r="C15" s="13">
        <v>24</v>
      </c>
      <c r="D15" s="12" t="s">
        <v>119</v>
      </c>
      <c r="E15" s="12" t="s">
        <v>528</v>
      </c>
      <c r="F15" s="12" t="s">
        <v>127</v>
      </c>
      <c r="G15" s="12">
        <v>24</v>
      </c>
      <c r="H15" s="12" t="s">
        <v>109</v>
      </c>
      <c r="I15" s="12" t="s">
        <v>168</v>
      </c>
      <c r="J15" s="12" t="s">
        <v>516</v>
      </c>
      <c r="K15" s="12" t="s">
        <v>104</v>
      </c>
      <c r="L15" s="12" t="s">
        <v>34</v>
      </c>
      <c r="M15" s="16">
        <v>141065736</v>
      </c>
      <c r="N15" s="16">
        <v>141065736</v>
      </c>
      <c r="O15" s="16">
        <v>84236348</v>
      </c>
      <c r="P15" s="18">
        <f t="shared" si="0"/>
        <v>0.59714251233907001</v>
      </c>
    </row>
    <row r="16" spans="2:33" x14ac:dyDescent="0.25">
      <c r="B16" s="11">
        <v>14</v>
      </c>
      <c r="C16" s="13">
        <v>24</v>
      </c>
      <c r="D16" s="12" t="s">
        <v>119</v>
      </c>
      <c r="E16" s="12" t="s">
        <v>529</v>
      </c>
      <c r="F16" s="12" t="s">
        <v>127</v>
      </c>
      <c r="G16" s="12">
        <v>24</v>
      </c>
      <c r="H16" s="12" t="s">
        <v>109</v>
      </c>
      <c r="I16" s="12" t="s">
        <v>103</v>
      </c>
      <c r="J16" s="12" t="s">
        <v>104</v>
      </c>
      <c r="K16" s="12" t="s">
        <v>172</v>
      </c>
      <c r="L16" s="12" t="s">
        <v>34</v>
      </c>
      <c r="M16" s="16">
        <v>84349512</v>
      </c>
      <c r="N16" s="16">
        <v>84349512</v>
      </c>
      <c r="O16" s="16">
        <v>56042172</v>
      </c>
      <c r="P16" s="18">
        <f t="shared" si="0"/>
        <v>0.66440422322775261</v>
      </c>
    </row>
    <row r="17" spans="2:16" x14ac:dyDescent="0.25">
      <c r="B17" s="11">
        <v>15</v>
      </c>
      <c r="C17" s="13">
        <v>24</v>
      </c>
      <c r="D17" s="12" t="s">
        <v>119</v>
      </c>
      <c r="E17" s="12" t="s">
        <v>530</v>
      </c>
      <c r="F17" s="12" t="s">
        <v>127</v>
      </c>
      <c r="G17" s="12">
        <v>24</v>
      </c>
      <c r="H17" s="12" t="s">
        <v>109</v>
      </c>
      <c r="I17" s="12" t="s">
        <v>103</v>
      </c>
      <c r="J17" s="12" t="s">
        <v>104</v>
      </c>
      <c r="K17" s="12" t="s">
        <v>189</v>
      </c>
      <c r="L17" s="12" t="s">
        <v>34</v>
      </c>
      <c r="M17" s="16">
        <v>96284172</v>
      </c>
      <c r="N17" s="16">
        <v>96284172</v>
      </c>
      <c r="O17" s="16">
        <v>56291618</v>
      </c>
      <c r="P17" s="18">
        <f t="shared" si="0"/>
        <v>0.58464041213336704</v>
      </c>
    </row>
    <row r="18" spans="2:16" x14ac:dyDescent="0.25">
      <c r="B18" s="11">
        <v>16</v>
      </c>
      <c r="C18" s="13">
        <v>24</v>
      </c>
      <c r="D18" s="12" t="s">
        <v>119</v>
      </c>
      <c r="E18" s="12" t="s">
        <v>531</v>
      </c>
      <c r="F18" s="12" t="s">
        <v>127</v>
      </c>
      <c r="G18" s="12">
        <v>24</v>
      </c>
      <c r="H18" s="12" t="s">
        <v>109</v>
      </c>
      <c r="I18" s="12" t="s">
        <v>103</v>
      </c>
      <c r="J18" s="12" t="s">
        <v>104</v>
      </c>
      <c r="K18" s="12" t="s">
        <v>191</v>
      </c>
      <c r="L18" s="12" t="s">
        <v>34</v>
      </c>
      <c r="M18" s="16">
        <v>159888084</v>
      </c>
      <c r="N18" s="16">
        <v>159888084</v>
      </c>
      <c r="O18" s="16">
        <v>90754049</v>
      </c>
      <c r="P18" s="18">
        <f t="shared" si="0"/>
        <v>0.56760983513943419</v>
      </c>
    </row>
    <row r="19" spans="2:16" x14ac:dyDescent="0.25">
      <c r="B19" s="11">
        <v>17</v>
      </c>
      <c r="C19" s="13">
        <v>24</v>
      </c>
      <c r="D19" s="12" t="s">
        <v>119</v>
      </c>
      <c r="E19" s="12" t="s">
        <v>532</v>
      </c>
      <c r="F19" s="12" t="s">
        <v>127</v>
      </c>
      <c r="G19" s="12">
        <v>24</v>
      </c>
      <c r="H19" s="12" t="s">
        <v>109</v>
      </c>
      <c r="I19" s="12" t="s">
        <v>103</v>
      </c>
      <c r="J19" s="12" t="s">
        <v>104</v>
      </c>
      <c r="K19" s="12" t="s">
        <v>191</v>
      </c>
      <c r="L19" s="12" t="s">
        <v>34</v>
      </c>
      <c r="M19" s="16">
        <v>154037448</v>
      </c>
      <c r="N19" s="16">
        <v>154037448</v>
      </c>
      <c r="O19" s="16">
        <v>87909986</v>
      </c>
      <c r="P19" s="18">
        <f t="shared" si="0"/>
        <v>0.5707052871974353</v>
      </c>
    </row>
    <row r="20" spans="2:16" x14ac:dyDescent="0.25">
      <c r="B20" s="11">
        <v>18</v>
      </c>
      <c r="C20" s="13">
        <v>24</v>
      </c>
      <c r="D20" s="12" t="s">
        <v>119</v>
      </c>
      <c r="E20" s="12" t="s">
        <v>533</v>
      </c>
      <c r="F20" s="12" t="s">
        <v>127</v>
      </c>
      <c r="G20" s="12">
        <v>24</v>
      </c>
      <c r="H20" s="12" t="s">
        <v>109</v>
      </c>
      <c r="I20" s="12" t="s">
        <v>103</v>
      </c>
      <c r="J20" s="12" t="s">
        <v>104</v>
      </c>
      <c r="K20" s="12" t="s">
        <v>300</v>
      </c>
      <c r="L20" s="12" t="s">
        <v>34</v>
      </c>
      <c r="M20" s="16">
        <v>93063120</v>
      </c>
      <c r="N20" s="16">
        <v>93063120</v>
      </c>
      <c r="O20" s="16">
        <v>60126060</v>
      </c>
      <c r="P20" s="18">
        <f t="shared" si="0"/>
        <v>0.64607827461619594</v>
      </c>
    </row>
    <row r="21" spans="2:16" x14ac:dyDescent="0.25">
      <c r="B21" s="11">
        <v>19</v>
      </c>
      <c r="C21" s="13">
        <v>24</v>
      </c>
      <c r="D21" s="12" t="s">
        <v>119</v>
      </c>
      <c r="E21" s="12" t="s">
        <v>534</v>
      </c>
      <c r="F21" s="12" t="s">
        <v>127</v>
      </c>
      <c r="G21" s="12">
        <v>24</v>
      </c>
      <c r="H21" s="12" t="s">
        <v>109</v>
      </c>
      <c r="I21" s="12" t="s">
        <v>103</v>
      </c>
      <c r="J21" s="12" t="s">
        <v>104</v>
      </c>
      <c r="K21" s="12" t="s">
        <v>321</v>
      </c>
      <c r="L21" s="12" t="s">
        <v>34</v>
      </c>
      <c r="M21" s="16">
        <v>83105820</v>
      </c>
      <c r="N21" s="16">
        <v>83105820</v>
      </c>
      <c r="O21" s="16">
        <v>37922166</v>
      </c>
      <c r="P21" s="18">
        <f t="shared" si="0"/>
        <v>0.45631179621355039</v>
      </c>
    </row>
    <row r="22" spans="2:16" x14ac:dyDescent="0.25">
      <c r="B22" s="11">
        <v>20</v>
      </c>
      <c r="C22" s="13">
        <v>24</v>
      </c>
      <c r="D22" s="12" t="s">
        <v>119</v>
      </c>
      <c r="E22" s="12" t="s">
        <v>535</v>
      </c>
      <c r="F22" s="12" t="s">
        <v>127</v>
      </c>
      <c r="G22" s="12">
        <v>24</v>
      </c>
      <c r="H22" s="12" t="s">
        <v>109</v>
      </c>
      <c r="I22" s="12" t="s">
        <v>122</v>
      </c>
      <c r="J22" s="12" t="s">
        <v>104</v>
      </c>
      <c r="K22" s="12" t="s">
        <v>104</v>
      </c>
      <c r="L22" s="12" t="s">
        <v>34</v>
      </c>
      <c r="M22" s="16">
        <v>99131616</v>
      </c>
      <c r="N22" s="16">
        <v>99131616</v>
      </c>
      <c r="O22" s="16">
        <v>57086519</v>
      </c>
      <c r="P22" s="18">
        <f t="shared" si="0"/>
        <v>0.57586591748892701</v>
      </c>
    </row>
    <row r="23" spans="2:16" x14ac:dyDescent="0.25">
      <c r="B23" s="11">
        <v>21</v>
      </c>
      <c r="C23" s="13">
        <v>24</v>
      </c>
      <c r="D23" s="12" t="s">
        <v>119</v>
      </c>
      <c r="E23" s="12" t="s">
        <v>536</v>
      </c>
      <c r="F23" s="12" t="s">
        <v>127</v>
      </c>
      <c r="G23" s="12">
        <v>24</v>
      </c>
      <c r="H23" s="12" t="s">
        <v>109</v>
      </c>
      <c r="I23" s="12" t="s">
        <v>122</v>
      </c>
      <c r="J23" s="12" t="s">
        <v>104</v>
      </c>
      <c r="K23" s="12" t="s">
        <v>104</v>
      </c>
      <c r="L23" s="12" t="s">
        <v>34</v>
      </c>
      <c r="M23" s="16">
        <v>130531668</v>
      </c>
      <c r="N23" s="16">
        <v>130531668</v>
      </c>
      <c r="O23" s="16">
        <v>93475487</v>
      </c>
      <c r="P23" s="18">
        <f t="shared" si="0"/>
        <v>0.71611347983387452</v>
      </c>
    </row>
    <row r="24" spans="2:16" x14ac:dyDescent="0.25">
      <c r="B24" s="11">
        <v>22</v>
      </c>
      <c r="C24" s="13">
        <v>24</v>
      </c>
      <c r="D24" s="12" t="s">
        <v>119</v>
      </c>
      <c r="E24" s="12" t="s">
        <v>537</v>
      </c>
      <c r="F24" s="12" t="s">
        <v>127</v>
      </c>
      <c r="G24" s="12">
        <v>24</v>
      </c>
      <c r="H24" s="12" t="s">
        <v>109</v>
      </c>
      <c r="I24" s="12" t="s">
        <v>122</v>
      </c>
      <c r="J24" s="12" t="s">
        <v>104</v>
      </c>
      <c r="K24" s="12" t="s">
        <v>104</v>
      </c>
      <c r="L24" s="12" t="s">
        <v>34</v>
      </c>
      <c r="M24" s="16">
        <v>110214900</v>
      </c>
      <c r="N24" s="16">
        <v>110214900</v>
      </c>
      <c r="O24" s="16">
        <v>104620119</v>
      </c>
      <c r="P24" s="18">
        <f t="shared" si="0"/>
        <v>0.94923752596064592</v>
      </c>
    </row>
    <row r="25" spans="2:16" x14ac:dyDescent="0.25">
      <c r="B25" s="11">
        <v>23</v>
      </c>
      <c r="C25" s="13">
        <v>24</v>
      </c>
      <c r="D25" s="12" t="s">
        <v>119</v>
      </c>
      <c r="E25" s="12" t="s">
        <v>538</v>
      </c>
      <c r="F25" s="12" t="s">
        <v>127</v>
      </c>
      <c r="G25" s="12">
        <v>24</v>
      </c>
      <c r="H25" s="12" t="s">
        <v>109</v>
      </c>
      <c r="I25" s="12" t="s">
        <v>122</v>
      </c>
      <c r="J25" s="12" t="s">
        <v>104</v>
      </c>
      <c r="K25" s="12" t="s">
        <v>104</v>
      </c>
      <c r="L25" s="12" t="s">
        <v>34</v>
      </c>
      <c r="M25" s="16">
        <v>74139240</v>
      </c>
      <c r="N25" s="16">
        <v>74139240</v>
      </c>
      <c r="O25" s="16">
        <v>48491484</v>
      </c>
      <c r="P25" s="18">
        <f t="shared" si="0"/>
        <v>0.65405963157971403</v>
      </c>
    </row>
    <row r="26" spans="2:16" x14ac:dyDescent="0.25">
      <c r="B26" s="11">
        <v>24</v>
      </c>
      <c r="C26" s="13">
        <v>24</v>
      </c>
      <c r="D26" s="12" t="s">
        <v>119</v>
      </c>
      <c r="E26" s="12" t="s">
        <v>539</v>
      </c>
      <c r="F26" s="12" t="s">
        <v>127</v>
      </c>
      <c r="G26" s="12">
        <v>24</v>
      </c>
      <c r="H26" s="12" t="s">
        <v>109</v>
      </c>
      <c r="I26" s="12" t="s">
        <v>122</v>
      </c>
      <c r="J26" s="12" t="s">
        <v>104</v>
      </c>
      <c r="K26" s="12" t="s">
        <v>104</v>
      </c>
      <c r="L26" s="12" t="s">
        <v>34</v>
      </c>
      <c r="M26" s="16">
        <v>68664720</v>
      </c>
      <c r="N26" s="16">
        <v>68664720</v>
      </c>
      <c r="O26" s="16">
        <v>45852871</v>
      </c>
      <c r="P26" s="18">
        <f t="shared" si="0"/>
        <v>0.6677791884973826</v>
      </c>
    </row>
    <row r="27" spans="2:16" x14ac:dyDescent="0.25">
      <c r="B27" s="11">
        <v>25</v>
      </c>
      <c r="C27" s="13">
        <v>24001</v>
      </c>
      <c r="D27" s="12" t="s">
        <v>119</v>
      </c>
      <c r="E27" s="12" t="s">
        <v>540</v>
      </c>
      <c r="F27" s="12" t="s">
        <v>127</v>
      </c>
      <c r="G27" s="12">
        <v>24</v>
      </c>
      <c r="H27" s="12" t="s">
        <v>109</v>
      </c>
      <c r="I27" s="12" t="s">
        <v>122</v>
      </c>
      <c r="J27" s="12" t="s">
        <v>104</v>
      </c>
      <c r="K27" s="12" t="s">
        <v>104</v>
      </c>
      <c r="L27" s="12" t="s">
        <v>34</v>
      </c>
      <c r="M27" s="16">
        <v>77980634</v>
      </c>
      <c r="N27" s="16">
        <v>77980634</v>
      </c>
      <c r="O27" s="16">
        <v>6729037</v>
      </c>
      <c r="P27" s="18">
        <f t="shared" si="0"/>
        <v>8.6291129666886263E-2</v>
      </c>
    </row>
    <row r="28" spans="2:16" x14ac:dyDescent="0.25">
      <c r="B28" s="11">
        <v>26</v>
      </c>
      <c r="C28" s="13">
        <v>24001</v>
      </c>
      <c r="D28" s="12" t="s">
        <v>119</v>
      </c>
      <c r="E28" s="12" t="s">
        <v>541</v>
      </c>
      <c r="F28" s="12" t="s">
        <v>127</v>
      </c>
      <c r="G28" s="12">
        <v>24</v>
      </c>
      <c r="H28" s="12" t="s">
        <v>109</v>
      </c>
      <c r="I28" s="12" t="s">
        <v>168</v>
      </c>
      <c r="J28" s="12" t="s">
        <v>324</v>
      </c>
      <c r="K28" s="12" t="s">
        <v>104</v>
      </c>
      <c r="L28" s="12" t="s">
        <v>34</v>
      </c>
      <c r="M28" s="16">
        <v>506222172</v>
      </c>
      <c r="N28" s="16">
        <v>506222172</v>
      </c>
      <c r="O28" s="16">
        <v>150390562</v>
      </c>
      <c r="P28" s="18">
        <f t="shared" si="0"/>
        <v>0.29708410717340134</v>
      </c>
    </row>
    <row r="29" spans="2:16" x14ac:dyDescent="0.25">
      <c r="B29" s="11">
        <v>27</v>
      </c>
      <c r="C29" s="13">
        <v>24001</v>
      </c>
      <c r="D29" s="12" t="s">
        <v>119</v>
      </c>
      <c r="E29" s="12" t="s">
        <v>542</v>
      </c>
      <c r="F29" s="12" t="s">
        <v>127</v>
      </c>
      <c r="G29" s="12">
        <v>24</v>
      </c>
      <c r="H29" s="12" t="s">
        <v>109</v>
      </c>
      <c r="I29" s="12" t="s">
        <v>122</v>
      </c>
      <c r="J29" s="12" t="s">
        <v>104</v>
      </c>
      <c r="K29" s="12" t="s">
        <v>104</v>
      </c>
      <c r="L29" s="12" t="s">
        <v>34</v>
      </c>
      <c r="M29" s="16">
        <v>50172574</v>
      </c>
      <c r="N29" s="16">
        <v>50172574</v>
      </c>
      <c r="O29" s="16">
        <v>20032330</v>
      </c>
      <c r="P29" s="18">
        <f t="shared" si="0"/>
        <v>0.39926853264494661</v>
      </c>
    </row>
    <row r="30" spans="2:16" x14ac:dyDescent="0.25">
      <c r="B30" s="11">
        <v>28</v>
      </c>
      <c r="C30" s="13">
        <v>24001</v>
      </c>
      <c r="D30" s="12" t="s">
        <v>119</v>
      </c>
      <c r="E30" s="12" t="s">
        <v>543</v>
      </c>
      <c r="F30" s="12" t="s">
        <v>127</v>
      </c>
      <c r="G30" s="12">
        <v>24</v>
      </c>
      <c r="H30" s="12" t="s">
        <v>109</v>
      </c>
      <c r="I30" s="12" t="s">
        <v>103</v>
      </c>
      <c r="J30" s="12" t="s">
        <v>104</v>
      </c>
      <c r="K30" s="12" t="s">
        <v>172</v>
      </c>
      <c r="L30" s="12" t="s">
        <v>34</v>
      </c>
      <c r="M30" s="16">
        <v>135540060</v>
      </c>
      <c r="N30" s="16">
        <v>135540060</v>
      </c>
      <c r="O30" s="16">
        <v>72185163</v>
      </c>
      <c r="P30" s="18">
        <f t="shared" si="0"/>
        <v>0.53257437690377296</v>
      </c>
    </row>
    <row r="31" spans="2:16" x14ac:dyDescent="0.25">
      <c r="B31" s="11">
        <v>29</v>
      </c>
      <c r="C31" s="13">
        <v>24001</v>
      </c>
      <c r="D31" s="12" t="s">
        <v>119</v>
      </c>
      <c r="E31" s="12" t="s">
        <v>544</v>
      </c>
      <c r="F31" s="12" t="s">
        <v>127</v>
      </c>
      <c r="G31" s="12">
        <v>24</v>
      </c>
      <c r="H31" s="12" t="s">
        <v>109</v>
      </c>
      <c r="I31" s="12" t="s">
        <v>103</v>
      </c>
      <c r="J31" s="12" t="s">
        <v>104</v>
      </c>
      <c r="K31" s="12" t="s">
        <v>165</v>
      </c>
      <c r="L31" s="12" t="s">
        <v>34</v>
      </c>
      <c r="M31" s="16">
        <v>189170964</v>
      </c>
      <c r="N31" s="16">
        <v>189170964</v>
      </c>
      <c r="O31" s="16">
        <v>83778140</v>
      </c>
      <c r="P31" s="18">
        <f t="shared" si="0"/>
        <v>0.44286997448509063</v>
      </c>
    </row>
    <row r="32" spans="2:16" x14ac:dyDescent="0.25">
      <c r="B32" s="11">
        <v>30</v>
      </c>
      <c r="C32" s="13">
        <v>24001</v>
      </c>
      <c r="D32" s="12" t="s">
        <v>119</v>
      </c>
      <c r="E32" s="12" t="s">
        <v>545</v>
      </c>
      <c r="F32" s="12" t="s">
        <v>127</v>
      </c>
      <c r="G32" s="12">
        <v>24</v>
      </c>
      <c r="H32" s="12" t="s">
        <v>109</v>
      </c>
      <c r="I32" s="12" t="s">
        <v>103</v>
      </c>
      <c r="J32" s="12" t="s">
        <v>104</v>
      </c>
      <c r="K32" s="12" t="s">
        <v>172</v>
      </c>
      <c r="L32" s="12" t="s">
        <v>34</v>
      </c>
      <c r="M32" s="16">
        <v>215498700</v>
      </c>
      <c r="N32" s="16">
        <v>215498700</v>
      </c>
      <c r="O32" s="16">
        <v>84780287</v>
      </c>
      <c r="P32" s="18">
        <f t="shared" si="0"/>
        <v>0.39341437790576</v>
      </c>
    </row>
    <row r="33" spans="2:16" x14ac:dyDescent="0.25">
      <c r="B33" s="11">
        <v>31</v>
      </c>
      <c r="C33" s="13">
        <v>24001</v>
      </c>
      <c r="D33" s="12" t="s">
        <v>119</v>
      </c>
      <c r="E33" s="12" t="s">
        <v>546</v>
      </c>
      <c r="F33" s="12" t="s">
        <v>127</v>
      </c>
      <c r="G33" s="12">
        <v>24</v>
      </c>
      <c r="H33" s="12" t="s">
        <v>109</v>
      </c>
      <c r="I33" s="12" t="s">
        <v>168</v>
      </c>
      <c r="J33" s="12" t="s">
        <v>328</v>
      </c>
      <c r="K33" s="12" t="s">
        <v>104</v>
      </c>
      <c r="L33" s="12" t="s">
        <v>34</v>
      </c>
      <c r="M33" s="16">
        <v>157187760</v>
      </c>
      <c r="N33" s="16">
        <v>157187760</v>
      </c>
      <c r="O33" s="16">
        <v>108990165</v>
      </c>
      <c r="P33" s="18">
        <f t="shared" si="0"/>
        <v>0.69337564833292364</v>
      </c>
    </row>
    <row r="34" spans="2:16" x14ac:dyDescent="0.25">
      <c r="B34" s="11">
        <v>32</v>
      </c>
      <c r="C34" s="13">
        <v>24001</v>
      </c>
      <c r="D34" s="12" t="s">
        <v>119</v>
      </c>
      <c r="E34" s="12" t="s">
        <v>547</v>
      </c>
      <c r="F34" s="12" t="s">
        <v>127</v>
      </c>
      <c r="G34" s="12">
        <v>24</v>
      </c>
      <c r="H34" s="12" t="s">
        <v>109</v>
      </c>
      <c r="I34" s="12" t="s">
        <v>168</v>
      </c>
      <c r="J34" s="12" t="s">
        <v>324</v>
      </c>
      <c r="K34" s="12" t="s">
        <v>104</v>
      </c>
      <c r="L34" s="12" t="s">
        <v>34</v>
      </c>
      <c r="M34" s="16">
        <v>255933360</v>
      </c>
      <c r="N34" s="16">
        <v>255933360</v>
      </c>
      <c r="O34" s="16">
        <v>169110847</v>
      </c>
      <c r="P34" s="18">
        <f t="shared" si="0"/>
        <v>0.66076125050677259</v>
      </c>
    </row>
    <row r="35" spans="2:16" x14ac:dyDescent="0.25">
      <c r="B35" s="11">
        <v>33</v>
      </c>
      <c r="C35" s="13">
        <v>24001</v>
      </c>
      <c r="D35" s="12" t="s">
        <v>119</v>
      </c>
      <c r="E35" s="12" t="s">
        <v>548</v>
      </c>
      <c r="F35" s="12" t="s">
        <v>127</v>
      </c>
      <c r="G35" s="12">
        <v>24</v>
      </c>
      <c r="H35" s="12" t="s">
        <v>109</v>
      </c>
      <c r="I35" s="12" t="s">
        <v>168</v>
      </c>
      <c r="J35" s="12" t="s">
        <v>324</v>
      </c>
      <c r="K35" s="12" t="s">
        <v>104</v>
      </c>
      <c r="L35" s="12" t="s">
        <v>34</v>
      </c>
      <c r="M35" s="16">
        <v>358709400</v>
      </c>
      <c r="N35" s="16">
        <v>358709400</v>
      </c>
      <c r="O35" s="16">
        <v>208575534</v>
      </c>
      <c r="P35" s="18">
        <f t="shared" si="0"/>
        <v>0.58146102109395514</v>
      </c>
    </row>
    <row r="36" spans="2:16" x14ac:dyDescent="0.25">
      <c r="B36" s="11">
        <v>34</v>
      </c>
      <c r="C36" s="13">
        <v>24001</v>
      </c>
      <c r="D36" s="12" t="s">
        <v>119</v>
      </c>
      <c r="E36" s="12" t="s">
        <v>549</v>
      </c>
      <c r="F36" s="12" t="s">
        <v>127</v>
      </c>
      <c r="G36" s="12">
        <v>24</v>
      </c>
      <c r="H36" s="12" t="s">
        <v>109</v>
      </c>
      <c r="I36" s="12" t="s">
        <v>122</v>
      </c>
      <c r="J36" s="12" t="s">
        <v>104</v>
      </c>
      <c r="K36" s="12" t="s">
        <v>104</v>
      </c>
      <c r="L36" s="12" t="s">
        <v>34</v>
      </c>
      <c r="M36" s="16">
        <v>112734116</v>
      </c>
      <c r="N36" s="16">
        <v>112734116</v>
      </c>
      <c r="O36" s="16">
        <v>59710087</v>
      </c>
      <c r="P36" s="18">
        <f t="shared" si="0"/>
        <v>0.52965410222403309</v>
      </c>
    </row>
    <row r="37" spans="2:16" x14ac:dyDescent="0.25">
      <c r="B37" s="11">
        <v>35</v>
      </c>
      <c r="C37" s="13">
        <v>24001</v>
      </c>
      <c r="D37" s="12" t="s">
        <v>119</v>
      </c>
      <c r="E37" s="12" t="s">
        <v>550</v>
      </c>
      <c r="F37" s="12" t="s">
        <v>127</v>
      </c>
      <c r="G37" s="12">
        <v>24</v>
      </c>
      <c r="H37" s="12" t="s">
        <v>109</v>
      </c>
      <c r="I37" s="12" t="s">
        <v>122</v>
      </c>
      <c r="J37" s="12" t="s">
        <v>104</v>
      </c>
      <c r="K37" s="12" t="s">
        <v>104</v>
      </c>
      <c r="L37" s="12" t="s">
        <v>34</v>
      </c>
      <c r="M37" s="16">
        <v>188094505</v>
      </c>
      <c r="N37" s="16">
        <v>188094505</v>
      </c>
      <c r="O37" s="16">
        <v>82276874</v>
      </c>
      <c r="P37" s="18">
        <f t="shared" si="0"/>
        <v>0.43742306028557293</v>
      </c>
    </row>
    <row r="38" spans="2:16" x14ac:dyDescent="0.25">
      <c r="B38" s="11">
        <v>36</v>
      </c>
      <c r="C38" s="13" t="s">
        <v>551</v>
      </c>
      <c r="D38" s="12" t="s">
        <v>119</v>
      </c>
      <c r="E38" s="12" t="s">
        <v>552</v>
      </c>
      <c r="F38" s="12" t="s">
        <v>127</v>
      </c>
      <c r="G38" s="12">
        <v>24</v>
      </c>
      <c r="H38" s="12" t="s">
        <v>109</v>
      </c>
      <c r="I38" s="12" t="s">
        <v>168</v>
      </c>
      <c r="J38" s="12" t="s">
        <v>328</v>
      </c>
      <c r="K38" s="12" t="s">
        <v>104</v>
      </c>
      <c r="L38" s="12" t="s">
        <v>34</v>
      </c>
      <c r="M38" s="16">
        <v>188217744</v>
      </c>
      <c r="N38" s="16">
        <v>188217744</v>
      </c>
      <c r="O38" s="16">
        <v>106221964</v>
      </c>
      <c r="P38" s="18">
        <f t="shared" si="0"/>
        <v>0.56435680155639312</v>
      </c>
    </row>
    <row r="39" spans="2:16" x14ac:dyDescent="0.25">
      <c r="B39" s="11">
        <v>37</v>
      </c>
      <c r="C39" s="13" t="s">
        <v>553</v>
      </c>
      <c r="D39" s="12" t="s">
        <v>119</v>
      </c>
      <c r="E39" s="12" t="s">
        <v>554</v>
      </c>
      <c r="F39" s="12" t="s">
        <v>127</v>
      </c>
      <c r="G39" s="12">
        <v>24</v>
      </c>
      <c r="H39" s="12" t="s">
        <v>109</v>
      </c>
      <c r="I39" s="12" t="s">
        <v>103</v>
      </c>
      <c r="J39" s="12" t="s">
        <v>104</v>
      </c>
      <c r="K39" s="12" t="s">
        <v>555</v>
      </c>
      <c r="L39" s="12" t="s">
        <v>34</v>
      </c>
      <c r="M39" s="16">
        <v>52230012</v>
      </c>
      <c r="N39" s="16">
        <v>52230012</v>
      </c>
      <c r="O39" s="16">
        <v>26078784</v>
      </c>
      <c r="P39" s="18">
        <f t="shared" si="0"/>
        <v>0.49930649068202398</v>
      </c>
    </row>
    <row r="40" spans="2:16" x14ac:dyDescent="0.25">
      <c r="B40" s="11">
        <v>38</v>
      </c>
      <c r="C40" s="13" t="s">
        <v>553</v>
      </c>
      <c r="D40" s="12" t="s">
        <v>119</v>
      </c>
      <c r="E40" s="12" t="s">
        <v>556</v>
      </c>
      <c r="F40" s="12" t="s">
        <v>127</v>
      </c>
      <c r="G40" s="12">
        <v>24</v>
      </c>
      <c r="H40" s="12" t="s">
        <v>109</v>
      </c>
      <c r="I40" s="12" t="s">
        <v>103</v>
      </c>
      <c r="J40" s="12" t="s">
        <v>104</v>
      </c>
      <c r="K40" s="12" t="s">
        <v>105</v>
      </c>
      <c r="L40" s="12" t="s">
        <v>34</v>
      </c>
      <c r="M40" s="16">
        <v>52230012</v>
      </c>
      <c r="N40" s="16">
        <v>52230012</v>
      </c>
      <c r="O40" s="16">
        <v>26078784</v>
      </c>
      <c r="P40" s="18">
        <f t="shared" si="0"/>
        <v>0.49930649068202398</v>
      </c>
    </row>
    <row r="41" spans="2:16" x14ac:dyDescent="0.25">
      <c r="B41" s="11">
        <v>39</v>
      </c>
      <c r="C41" s="13" t="s">
        <v>553</v>
      </c>
      <c r="D41" s="12" t="s">
        <v>119</v>
      </c>
      <c r="E41" s="12" t="s">
        <v>557</v>
      </c>
      <c r="F41" s="12" t="s">
        <v>127</v>
      </c>
      <c r="G41" s="12">
        <v>24</v>
      </c>
      <c r="H41" s="12" t="s">
        <v>109</v>
      </c>
      <c r="I41" s="12" t="s">
        <v>103</v>
      </c>
      <c r="J41" s="12" t="s">
        <v>104</v>
      </c>
      <c r="K41" s="12" t="s">
        <v>110</v>
      </c>
      <c r="L41" s="12" t="s">
        <v>34</v>
      </c>
      <c r="M41" s="16">
        <v>52230012</v>
      </c>
      <c r="N41" s="16">
        <v>52230012</v>
      </c>
      <c r="O41" s="16">
        <v>30425248</v>
      </c>
      <c r="P41" s="18">
        <f t="shared" si="0"/>
        <v>0.58252423912902795</v>
      </c>
    </row>
    <row r="42" spans="2:16" x14ac:dyDescent="0.25">
      <c r="B42" s="11">
        <v>40</v>
      </c>
      <c r="C42" s="13" t="s">
        <v>553</v>
      </c>
      <c r="D42" s="12" t="s">
        <v>119</v>
      </c>
      <c r="E42" s="12" t="s">
        <v>558</v>
      </c>
      <c r="F42" s="12" t="s">
        <v>127</v>
      </c>
      <c r="G42" s="12">
        <v>24</v>
      </c>
      <c r="H42" s="12" t="s">
        <v>109</v>
      </c>
      <c r="I42" s="12" t="s">
        <v>103</v>
      </c>
      <c r="J42" s="12" t="s">
        <v>104</v>
      </c>
      <c r="K42" s="12" t="s">
        <v>189</v>
      </c>
      <c r="L42" s="12" t="s">
        <v>34</v>
      </c>
      <c r="M42" s="16">
        <v>55832088</v>
      </c>
      <c r="N42" s="16">
        <v>55832088</v>
      </c>
      <c r="O42" s="16">
        <v>29281178</v>
      </c>
      <c r="P42" s="18">
        <f t="shared" si="0"/>
        <v>0.52445070655426673</v>
      </c>
    </row>
    <row r="43" spans="2:16" x14ac:dyDescent="0.25">
      <c r="B43" s="11">
        <v>41</v>
      </c>
      <c r="C43" s="13" t="s">
        <v>553</v>
      </c>
      <c r="D43" s="12" t="s">
        <v>119</v>
      </c>
      <c r="E43" s="12" t="s">
        <v>559</v>
      </c>
      <c r="F43" s="12" t="s">
        <v>127</v>
      </c>
      <c r="G43" s="12">
        <v>24</v>
      </c>
      <c r="H43" s="12" t="s">
        <v>109</v>
      </c>
      <c r="I43" s="12" t="s">
        <v>103</v>
      </c>
      <c r="J43" s="12" t="s">
        <v>104</v>
      </c>
      <c r="K43" s="12" t="s">
        <v>300</v>
      </c>
      <c r="L43" s="12" t="s">
        <v>34</v>
      </c>
      <c r="M43" s="16">
        <v>77384108</v>
      </c>
      <c r="N43" s="16">
        <v>77384108</v>
      </c>
      <c r="O43" s="16">
        <v>34111379</v>
      </c>
      <c r="P43" s="18">
        <f t="shared" si="0"/>
        <v>0.44080599856497665</v>
      </c>
    </row>
    <row r="44" spans="2:16" x14ac:dyDescent="0.25">
      <c r="B44" s="11">
        <v>42</v>
      </c>
      <c r="C44" s="13" t="s">
        <v>553</v>
      </c>
      <c r="D44" s="12" t="s">
        <v>119</v>
      </c>
      <c r="E44" s="12" t="s">
        <v>560</v>
      </c>
      <c r="F44" s="12" t="s">
        <v>127</v>
      </c>
      <c r="G44" s="12">
        <v>24</v>
      </c>
      <c r="H44" s="12" t="s">
        <v>109</v>
      </c>
      <c r="I44" s="12" t="s">
        <v>103</v>
      </c>
      <c r="J44" s="12" t="s">
        <v>104</v>
      </c>
      <c r="K44" s="12" t="s">
        <v>165</v>
      </c>
      <c r="L44" s="12" t="s">
        <v>34</v>
      </c>
      <c r="M44" s="16">
        <v>75538548</v>
      </c>
      <c r="N44" s="16">
        <v>75538548</v>
      </c>
      <c r="O44" s="16">
        <v>39874336</v>
      </c>
      <c r="P44" s="18">
        <f t="shared" si="0"/>
        <v>0.52786738765484342</v>
      </c>
    </row>
    <row r="45" spans="2:16" x14ac:dyDescent="0.25">
      <c r="B45" s="11">
        <v>43</v>
      </c>
      <c r="C45" s="13" t="s">
        <v>553</v>
      </c>
      <c r="D45" s="12" t="s">
        <v>119</v>
      </c>
      <c r="E45" s="12" t="s">
        <v>561</v>
      </c>
      <c r="F45" s="12" t="s">
        <v>127</v>
      </c>
      <c r="G45" s="12">
        <v>24</v>
      </c>
      <c r="H45" s="12" t="s">
        <v>109</v>
      </c>
      <c r="I45" s="12" t="s">
        <v>103</v>
      </c>
      <c r="J45" s="12" t="s">
        <v>104</v>
      </c>
      <c r="K45" s="12" t="s">
        <v>321</v>
      </c>
      <c r="L45" s="12" t="s">
        <v>34</v>
      </c>
      <c r="M45" s="16">
        <v>66766475</v>
      </c>
      <c r="N45" s="16">
        <v>66766475</v>
      </c>
      <c r="O45" s="16">
        <v>29431056</v>
      </c>
      <c r="P45" s="18">
        <f t="shared" si="0"/>
        <v>0.44080589846925422</v>
      </c>
    </row>
    <row r="46" spans="2:16" x14ac:dyDescent="0.25">
      <c r="B46" s="11">
        <v>44</v>
      </c>
      <c r="C46" s="13" t="s">
        <v>553</v>
      </c>
      <c r="D46" s="12" t="s">
        <v>119</v>
      </c>
      <c r="E46" s="12" t="s">
        <v>562</v>
      </c>
      <c r="F46" s="12" t="s">
        <v>127</v>
      </c>
      <c r="G46" s="12">
        <v>24</v>
      </c>
      <c r="H46" s="12" t="s">
        <v>109</v>
      </c>
      <c r="I46" s="12" t="s">
        <v>103</v>
      </c>
      <c r="J46" s="12" t="s">
        <v>104</v>
      </c>
      <c r="K46" s="12" t="s">
        <v>116</v>
      </c>
      <c r="L46" s="12" t="s">
        <v>34</v>
      </c>
      <c r="M46" s="16">
        <v>43076139</v>
      </c>
      <c r="N46" s="16">
        <v>43076139</v>
      </c>
      <c r="O46" s="16">
        <v>20982934</v>
      </c>
      <c r="P46" s="18">
        <f t="shared" si="0"/>
        <v>0.48711269132082613</v>
      </c>
    </row>
    <row r="47" spans="2:16" x14ac:dyDescent="0.25">
      <c r="B47" s="11">
        <v>45</v>
      </c>
      <c r="C47" s="13" t="s">
        <v>553</v>
      </c>
      <c r="D47" s="12" t="s">
        <v>119</v>
      </c>
      <c r="E47" s="12" t="s">
        <v>563</v>
      </c>
      <c r="F47" s="12" t="s">
        <v>127</v>
      </c>
      <c r="G47" s="12">
        <v>24</v>
      </c>
      <c r="H47" s="12" t="s">
        <v>109</v>
      </c>
      <c r="I47" s="12" t="s">
        <v>103</v>
      </c>
      <c r="J47" s="12" t="s">
        <v>104</v>
      </c>
      <c r="K47" s="12" t="s">
        <v>113</v>
      </c>
      <c r="L47" s="12" t="s">
        <v>34</v>
      </c>
      <c r="M47" s="16">
        <v>41366352</v>
      </c>
      <c r="N47" s="16">
        <v>41366352</v>
      </c>
      <c r="O47" s="16">
        <v>20683176</v>
      </c>
      <c r="P47" s="18">
        <f t="shared" si="0"/>
        <v>0.5</v>
      </c>
    </row>
    <row r="48" spans="2:16" x14ac:dyDescent="0.25">
      <c r="B48" s="11">
        <v>46</v>
      </c>
      <c r="C48" s="13" t="s">
        <v>553</v>
      </c>
      <c r="D48" s="12" t="s">
        <v>119</v>
      </c>
      <c r="E48" s="12" t="s">
        <v>564</v>
      </c>
      <c r="F48" s="12" t="s">
        <v>127</v>
      </c>
      <c r="G48" s="12">
        <v>24</v>
      </c>
      <c r="H48" s="12" t="s">
        <v>109</v>
      </c>
      <c r="I48" s="12" t="s">
        <v>103</v>
      </c>
      <c r="J48" s="12" t="s">
        <v>104</v>
      </c>
      <c r="K48" s="12" t="s">
        <v>191</v>
      </c>
      <c r="L48" s="12" t="s">
        <v>34</v>
      </c>
      <c r="M48" s="16">
        <v>54031050</v>
      </c>
      <c r="N48" s="16">
        <v>54031050</v>
      </c>
      <c r="O48" s="16">
        <v>31474394</v>
      </c>
      <c r="P48" s="18">
        <f t="shared" si="0"/>
        <v>0.58252419673502553</v>
      </c>
    </row>
    <row r="49" spans="2:16" x14ac:dyDescent="0.25">
      <c r="B49" s="11">
        <v>47</v>
      </c>
      <c r="C49" s="13" t="s">
        <v>553</v>
      </c>
      <c r="D49" s="12" t="s">
        <v>119</v>
      </c>
      <c r="E49" s="12" t="s">
        <v>565</v>
      </c>
      <c r="F49" s="12" t="s">
        <v>127</v>
      </c>
      <c r="G49" s="12">
        <v>24</v>
      </c>
      <c r="H49" s="12" t="s">
        <v>109</v>
      </c>
      <c r="I49" s="12" t="s">
        <v>103</v>
      </c>
      <c r="J49" s="12" t="s">
        <v>104</v>
      </c>
      <c r="K49" s="12" t="s">
        <v>172</v>
      </c>
      <c r="L49" s="12" t="s">
        <v>34</v>
      </c>
      <c r="M49" s="16">
        <v>127657120</v>
      </c>
      <c r="N49" s="16">
        <v>127657120</v>
      </c>
      <c r="O49" s="16">
        <v>50982723</v>
      </c>
      <c r="P49" s="18">
        <f t="shared" si="0"/>
        <v>0.39937234209889744</v>
      </c>
    </row>
    <row r="50" spans="2:16" x14ac:dyDescent="0.25">
      <c r="B50" s="11">
        <v>48</v>
      </c>
      <c r="C50" s="13" t="s">
        <v>553</v>
      </c>
      <c r="D50" s="12" t="s">
        <v>119</v>
      </c>
      <c r="E50" s="12" t="s">
        <v>566</v>
      </c>
      <c r="F50" s="12" t="s">
        <v>127</v>
      </c>
      <c r="G50" s="12">
        <v>24</v>
      </c>
      <c r="H50" s="12" t="s">
        <v>109</v>
      </c>
      <c r="I50" s="12" t="s">
        <v>103</v>
      </c>
      <c r="J50" s="12" t="s">
        <v>104</v>
      </c>
      <c r="K50" s="12" t="s">
        <v>320</v>
      </c>
      <c r="L50" s="12" t="s">
        <v>34</v>
      </c>
      <c r="M50" s="16">
        <v>42216257</v>
      </c>
      <c r="N50" s="16">
        <v>42216257</v>
      </c>
      <c r="O50" s="16">
        <v>24591994</v>
      </c>
      <c r="P50" s="18">
        <f t="shared" si="0"/>
        <v>0.58252426310556149</v>
      </c>
    </row>
    <row r="51" spans="2:16" x14ac:dyDescent="0.25">
      <c r="B51" s="11">
        <v>49</v>
      </c>
      <c r="C51" s="13" t="s">
        <v>553</v>
      </c>
      <c r="D51" s="12" t="s">
        <v>119</v>
      </c>
      <c r="E51" s="12" t="s">
        <v>567</v>
      </c>
      <c r="F51" s="12" t="s">
        <v>127</v>
      </c>
      <c r="G51" s="12">
        <v>24</v>
      </c>
      <c r="H51" s="12" t="s">
        <v>109</v>
      </c>
      <c r="I51" s="12" t="s">
        <v>103</v>
      </c>
      <c r="J51" s="12" t="s">
        <v>104</v>
      </c>
      <c r="K51" s="12" t="s">
        <v>191</v>
      </c>
      <c r="L51" s="12" t="s">
        <v>34</v>
      </c>
      <c r="M51" s="16">
        <v>75643467</v>
      </c>
      <c r="N51" s="16">
        <v>75643467</v>
      </c>
      <c r="O51" s="16">
        <v>39874336</v>
      </c>
      <c r="P51" s="18">
        <f t="shared" si="0"/>
        <v>0.52713522504197219</v>
      </c>
    </row>
    <row r="52" spans="2:16" x14ac:dyDescent="0.25">
      <c r="B52" s="11">
        <v>50</v>
      </c>
      <c r="C52" s="13" t="s">
        <v>553</v>
      </c>
      <c r="D52" s="12" t="s">
        <v>119</v>
      </c>
      <c r="E52" s="12" t="s">
        <v>568</v>
      </c>
      <c r="F52" s="12" t="s">
        <v>127</v>
      </c>
      <c r="G52" s="12">
        <v>24</v>
      </c>
      <c r="H52" s="12" t="s">
        <v>109</v>
      </c>
      <c r="I52" s="12" t="s">
        <v>103</v>
      </c>
      <c r="J52" s="12" t="s">
        <v>104</v>
      </c>
      <c r="K52" s="12" t="s">
        <v>325</v>
      </c>
      <c r="L52" s="12" t="s">
        <v>34</v>
      </c>
      <c r="M52" s="16">
        <v>35970744</v>
      </c>
      <c r="N52" s="16">
        <v>35970744</v>
      </c>
      <c r="O52" s="16">
        <v>20982934</v>
      </c>
      <c r="P52" s="18">
        <f t="shared" si="0"/>
        <v>0.58333333333333337</v>
      </c>
    </row>
    <row r="53" spans="2:16" x14ac:dyDescent="0.25">
      <c r="B53" s="11">
        <v>51</v>
      </c>
      <c r="C53" s="13" t="s">
        <v>553</v>
      </c>
      <c r="D53" s="12" t="s">
        <v>119</v>
      </c>
      <c r="E53" s="12" t="s">
        <v>569</v>
      </c>
      <c r="F53" s="12" t="s">
        <v>127</v>
      </c>
      <c r="G53" s="12">
        <v>24</v>
      </c>
      <c r="H53" s="12" t="s">
        <v>109</v>
      </c>
      <c r="I53" s="12" t="s">
        <v>103</v>
      </c>
      <c r="J53" s="12" t="s">
        <v>104</v>
      </c>
      <c r="K53" s="12" t="s">
        <v>164</v>
      </c>
      <c r="L53" s="12" t="s">
        <v>34</v>
      </c>
      <c r="M53" s="16">
        <v>52280012</v>
      </c>
      <c r="N53" s="16">
        <v>52280012</v>
      </c>
      <c r="O53" s="16">
        <v>26078784</v>
      </c>
      <c r="P53" s="18">
        <f t="shared" si="0"/>
        <v>0.49882895971791286</v>
      </c>
    </row>
    <row r="54" spans="2:16" x14ac:dyDescent="0.25">
      <c r="B54" s="11">
        <v>52</v>
      </c>
      <c r="C54" s="13" t="s">
        <v>553</v>
      </c>
      <c r="D54" s="12" t="s">
        <v>119</v>
      </c>
      <c r="E54" s="12" t="s">
        <v>570</v>
      </c>
      <c r="F54" s="12" t="s">
        <v>127</v>
      </c>
      <c r="G54" s="12">
        <v>24</v>
      </c>
      <c r="H54" s="12" t="s">
        <v>109</v>
      </c>
      <c r="I54" s="12" t="s">
        <v>122</v>
      </c>
      <c r="J54" s="12" t="s">
        <v>104</v>
      </c>
      <c r="K54" s="12" t="s">
        <v>104</v>
      </c>
      <c r="L54" s="12" t="s">
        <v>34</v>
      </c>
      <c r="M54" s="16">
        <v>135554628</v>
      </c>
      <c r="N54" s="16">
        <v>135554628</v>
      </c>
      <c r="O54" s="16">
        <v>61676922</v>
      </c>
      <c r="P54" s="18">
        <f t="shared" si="0"/>
        <v>0.4549968002567939</v>
      </c>
    </row>
    <row r="55" spans="2:16" x14ac:dyDescent="0.25">
      <c r="B55" s="11">
        <v>53</v>
      </c>
      <c r="C55" s="13" t="s">
        <v>553</v>
      </c>
      <c r="D55" s="12" t="s">
        <v>119</v>
      </c>
      <c r="E55" s="12" t="s">
        <v>571</v>
      </c>
      <c r="F55" s="12" t="s">
        <v>127</v>
      </c>
      <c r="G55" s="12">
        <v>24</v>
      </c>
      <c r="H55" s="12" t="s">
        <v>109</v>
      </c>
      <c r="I55" s="12" t="s">
        <v>122</v>
      </c>
      <c r="J55" s="12" t="s">
        <v>104</v>
      </c>
      <c r="K55" s="12" t="s">
        <v>104</v>
      </c>
      <c r="L55" s="12" t="s">
        <v>34</v>
      </c>
      <c r="M55" s="16">
        <v>30270401</v>
      </c>
      <c r="N55" s="16">
        <v>30270401</v>
      </c>
      <c r="O55" s="16">
        <v>16121825</v>
      </c>
      <c r="P55" s="18">
        <f t="shared" si="0"/>
        <v>0.53259370432522513</v>
      </c>
    </row>
    <row r="56" spans="2:16" x14ac:dyDescent="0.25">
      <c r="B56" s="11">
        <v>54</v>
      </c>
      <c r="C56" s="13" t="s">
        <v>553</v>
      </c>
      <c r="D56" s="12" t="s">
        <v>119</v>
      </c>
      <c r="E56" s="12" t="s">
        <v>572</v>
      </c>
      <c r="F56" s="12" t="s">
        <v>127</v>
      </c>
      <c r="G56" s="12">
        <v>24</v>
      </c>
      <c r="H56" s="12" t="s">
        <v>109</v>
      </c>
      <c r="I56" s="12" t="s">
        <v>103</v>
      </c>
      <c r="J56" s="12" t="s">
        <v>104</v>
      </c>
      <c r="K56" s="12" t="s">
        <v>110</v>
      </c>
      <c r="L56" s="12" t="s">
        <v>34</v>
      </c>
      <c r="M56" s="16">
        <v>191120880</v>
      </c>
      <c r="N56" s="16">
        <v>191120880</v>
      </c>
      <c r="O56" s="16">
        <v>52434836</v>
      </c>
      <c r="P56" s="18">
        <f t="shared" si="0"/>
        <v>0.27435430393581278</v>
      </c>
    </row>
    <row r="57" spans="2:16" x14ac:dyDescent="0.25">
      <c r="B57" s="11">
        <v>55</v>
      </c>
      <c r="C57" s="13" t="s">
        <v>553</v>
      </c>
      <c r="D57" s="12" t="s">
        <v>119</v>
      </c>
      <c r="E57" s="12" t="s">
        <v>573</v>
      </c>
      <c r="F57" s="12" t="s">
        <v>127</v>
      </c>
      <c r="G57" s="12">
        <v>24</v>
      </c>
      <c r="H57" s="12" t="s">
        <v>109</v>
      </c>
      <c r="I57" s="12" t="s">
        <v>168</v>
      </c>
      <c r="J57" s="12" t="s">
        <v>328</v>
      </c>
      <c r="K57" s="12" t="s">
        <v>104</v>
      </c>
      <c r="L57" s="12" t="s">
        <v>34</v>
      </c>
      <c r="M57" s="16">
        <v>167346297</v>
      </c>
      <c r="N57" s="16">
        <v>167346297</v>
      </c>
      <c r="O57" s="16">
        <v>106806976</v>
      </c>
      <c r="P57" s="18">
        <f t="shared" si="0"/>
        <v>0.63823925545242266</v>
      </c>
    </row>
    <row r="58" spans="2:16" x14ac:dyDescent="0.25">
      <c r="B58" s="11">
        <v>56</v>
      </c>
      <c r="C58" s="13" t="s">
        <v>553</v>
      </c>
      <c r="D58" s="12" t="s">
        <v>119</v>
      </c>
      <c r="E58" s="12" t="s">
        <v>574</v>
      </c>
      <c r="F58" s="12" t="s">
        <v>127</v>
      </c>
      <c r="G58" s="12">
        <v>24</v>
      </c>
      <c r="H58" s="12" t="s">
        <v>109</v>
      </c>
      <c r="I58" s="12" t="s">
        <v>103</v>
      </c>
      <c r="J58" s="12" t="s">
        <v>104</v>
      </c>
      <c r="K58" s="12" t="s">
        <v>172</v>
      </c>
      <c r="L58" s="12" t="s">
        <v>34</v>
      </c>
      <c r="M58" s="16">
        <v>270039948</v>
      </c>
      <c r="N58" s="16">
        <v>270039948</v>
      </c>
      <c r="O58" s="16">
        <v>130550847</v>
      </c>
      <c r="P58" s="18">
        <f t="shared" si="0"/>
        <v>0.48345012642351715</v>
      </c>
    </row>
    <row r="59" spans="2:16" x14ac:dyDescent="0.25">
      <c r="B59" s="11">
        <v>57</v>
      </c>
      <c r="C59" s="13" t="s">
        <v>553</v>
      </c>
      <c r="D59" s="12" t="s">
        <v>119</v>
      </c>
      <c r="E59" s="12" t="s">
        <v>575</v>
      </c>
      <c r="F59" s="12" t="s">
        <v>127</v>
      </c>
      <c r="G59" s="12">
        <v>24</v>
      </c>
      <c r="H59" s="12" t="s">
        <v>109</v>
      </c>
      <c r="I59" s="12" t="s">
        <v>103</v>
      </c>
      <c r="J59" s="12" t="s">
        <v>104</v>
      </c>
      <c r="K59" s="12" t="s">
        <v>172</v>
      </c>
      <c r="L59" s="12" t="s">
        <v>34</v>
      </c>
      <c r="M59" s="16">
        <v>100761408</v>
      </c>
      <c r="N59" s="16">
        <v>100761408</v>
      </c>
      <c r="O59" s="16">
        <v>58777488</v>
      </c>
      <c r="P59" s="18">
        <f t="shared" si="0"/>
        <v>0.58333333333333337</v>
      </c>
    </row>
    <row r="60" spans="2:16" x14ac:dyDescent="0.25">
      <c r="B60" s="11">
        <v>58</v>
      </c>
      <c r="C60" s="13" t="s">
        <v>553</v>
      </c>
      <c r="D60" s="12" t="s">
        <v>119</v>
      </c>
      <c r="E60" s="12" t="s">
        <v>576</v>
      </c>
      <c r="F60" s="12" t="s">
        <v>127</v>
      </c>
      <c r="G60" s="12">
        <v>24</v>
      </c>
      <c r="H60" s="12" t="s">
        <v>109</v>
      </c>
      <c r="I60" s="12" t="s">
        <v>103</v>
      </c>
      <c r="J60" s="12" t="s">
        <v>104</v>
      </c>
      <c r="K60" s="12" t="s">
        <v>191</v>
      </c>
      <c r="L60" s="12" t="s">
        <v>34</v>
      </c>
      <c r="M60" s="16">
        <v>233765700</v>
      </c>
      <c r="N60" s="16">
        <v>233765700</v>
      </c>
      <c r="O60" s="16">
        <v>116211155</v>
      </c>
      <c r="P60" s="18">
        <f t="shared" si="0"/>
        <v>0.49712663149469749</v>
      </c>
    </row>
    <row r="61" spans="2:16" x14ac:dyDescent="0.25">
      <c r="B61" s="11">
        <v>59</v>
      </c>
      <c r="C61" s="13" t="s">
        <v>553</v>
      </c>
      <c r="D61" s="12" t="s">
        <v>119</v>
      </c>
      <c r="E61" s="12" t="s">
        <v>577</v>
      </c>
      <c r="F61" s="12" t="s">
        <v>127</v>
      </c>
      <c r="G61" s="12">
        <v>24</v>
      </c>
      <c r="H61" s="12" t="s">
        <v>109</v>
      </c>
      <c r="I61" s="12" t="s">
        <v>103</v>
      </c>
      <c r="J61" s="12" t="s">
        <v>104</v>
      </c>
      <c r="K61" s="12" t="s">
        <v>172</v>
      </c>
      <c r="L61" s="12" t="s">
        <v>34</v>
      </c>
      <c r="M61" s="16">
        <v>94685036</v>
      </c>
      <c r="N61" s="16">
        <v>94685036</v>
      </c>
      <c r="O61" s="16">
        <v>72411113</v>
      </c>
      <c r="P61" s="18">
        <f t="shared" si="0"/>
        <v>0.76475772792651209</v>
      </c>
    </row>
    <row r="62" spans="2:16" x14ac:dyDescent="0.25">
      <c r="B62" s="11">
        <v>60</v>
      </c>
      <c r="C62" s="13" t="s">
        <v>553</v>
      </c>
      <c r="D62" s="12" t="s">
        <v>119</v>
      </c>
      <c r="E62" s="12" t="s">
        <v>578</v>
      </c>
      <c r="F62" s="12" t="s">
        <v>127</v>
      </c>
      <c r="G62" s="12">
        <v>24</v>
      </c>
      <c r="H62" s="12" t="s">
        <v>109</v>
      </c>
      <c r="I62" s="12" t="s">
        <v>103</v>
      </c>
      <c r="J62" s="12" t="s">
        <v>104</v>
      </c>
      <c r="K62" s="12" t="s">
        <v>191</v>
      </c>
      <c r="L62" s="12" t="s">
        <v>34</v>
      </c>
      <c r="M62" s="16">
        <v>123749039</v>
      </c>
      <c r="N62" s="16">
        <v>123749039</v>
      </c>
      <c r="O62" s="16">
        <v>5850633</v>
      </c>
      <c r="P62" s="18">
        <f t="shared" si="0"/>
        <v>4.7278209570580987E-2</v>
      </c>
    </row>
    <row r="63" spans="2:16" x14ac:dyDescent="0.25">
      <c r="B63" s="11">
        <v>61</v>
      </c>
      <c r="C63" s="13" t="s">
        <v>553</v>
      </c>
      <c r="D63" s="12" t="s">
        <v>119</v>
      </c>
      <c r="E63" s="12" t="s">
        <v>579</v>
      </c>
      <c r="F63" s="12" t="s">
        <v>127</v>
      </c>
      <c r="G63" s="12">
        <v>24</v>
      </c>
      <c r="H63" s="12" t="s">
        <v>109</v>
      </c>
      <c r="I63" s="12" t="s">
        <v>103</v>
      </c>
      <c r="J63" s="12" t="s">
        <v>104</v>
      </c>
      <c r="K63" s="12" t="s">
        <v>113</v>
      </c>
      <c r="L63" s="12" t="s">
        <v>34</v>
      </c>
      <c r="M63" s="16">
        <v>40221210</v>
      </c>
      <c r="N63" s="16">
        <v>40221210</v>
      </c>
      <c r="O63" s="16">
        <v>22508799</v>
      </c>
      <c r="P63" s="18">
        <f t="shared" si="0"/>
        <v>0.55962510824512735</v>
      </c>
    </row>
    <row r="64" spans="2:16" x14ac:dyDescent="0.25">
      <c r="B64" s="11">
        <v>62</v>
      </c>
      <c r="C64" s="13" t="s">
        <v>553</v>
      </c>
      <c r="D64" s="12" t="s">
        <v>119</v>
      </c>
      <c r="E64" s="12" t="s">
        <v>580</v>
      </c>
      <c r="F64" s="12" t="s">
        <v>127</v>
      </c>
      <c r="G64" s="12">
        <v>24</v>
      </c>
      <c r="H64" s="12" t="s">
        <v>109</v>
      </c>
      <c r="I64" s="12" t="s">
        <v>103</v>
      </c>
      <c r="J64" s="12" t="s">
        <v>104</v>
      </c>
      <c r="K64" s="12" t="s">
        <v>191</v>
      </c>
      <c r="L64" s="12" t="s">
        <v>34</v>
      </c>
      <c r="M64" s="16">
        <v>101036335</v>
      </c>
      <c r="N64" s="16">
        <v>101036335</v>
      </c>
      <c r="O64" s="16">
        <v>2437764</v>
      </c>
      <c r="P64" s="18">
        <f t="shared" si="0"/>
        <v>2.4127597264884955E-2</v>
      </c>
    </row>
    <row r="65" spans="2:16" x14ac:dyDescent="0.25">
      <c r="B65" s="11">
        <v>63</v>
      </c>
      <c r="C65" s="13" t="s">
        <v>553</v>
      </c>
      <c r="D65" s="12" t="s">
        <v>119</v>
      </c>
      <c r="E65" s="12" t="s">
        <v>581</v>
      </c>
      <c r="F65" s="12" t="s">
        <v>127</v>
      </c>
      <c r="G65" s="12">
        <v>24</v>
      </c>
      <c r="H65" s="12" t="s">
        <v>109</v>
      </c>
      <c r="I65" s="12" t="s">
        <v>122</v>
      </c>
      <c r="J65" s="12" t="s">
        <v>104</v>
      </c>
      <c r="K65" s="12" t="s">
        <v>104</v>
      </c>
      <c r="L65" s="12" t="s">
        <v>34</v>
      </c>
      <c r="M65" s="16">
        <v>30810566</v>
      </c>
      <c r="N65" s="16">
        <v>30810566</v>
      </c>
      <c r="O65" s="16">
        <v>12830285</v>
      </c>
      <c r="P65" s="18">
        <f t="shared" si="0"/>
        <v>0.41642483945280329</v>
      </c>
    </row>
    <row r="66" spans="2:16" x14ac:dyDescent="0.25">
      <c r="B66" s="11">
        <v>64</v>
      </c>
      <c r="C66" s="13" t="s">
        <v>553</v>
      </c>
      <c r="D66" s="12" t="s">
        <v>119</v>
      </c>
      <c r="E66" s="12" t="s">
        <v>582</v>
      </c>
      <c r="F66" s="12" t="s">
        <v>127</v>
      </c>
      <c r="G66" s="12">
        <v>24</v>
      </c>
      <c r="H66" s="12" t="s">
        <v>109</v>
      </c>
      <c r="I66" s="12" t="s">
        <v>103</v>
      </c>
      <c r="J66" s="12" t="s">
        <v>104</v>
      </c>
      <c r="K66" s="12" t="s">
        <v>165</v>
      </c>
      <c r="L66" s="12" t="s">
        <v>34</v>
      </c>
      <c r="M66" s="16">
        <v>403044456</v>
      </c>
      <c r="N66" s="16">
        <v>403044456</v>
      </c>
      <c r="O66" s="16">
        <v>176668051</v>
      </c>
      <c r="P66" s="18">
        <f t="shared" si="0"/>
        <v>0.43833390676883544</v>
      </c>
    </row>
    <row r="67" spans="2:16" x14ac:dyDescent="0.25">
      <c r="B67" s="11">
        <v>65</v>
      </c>
      <c r="C67" s="13" t="s">
        <v>553</v>
      </c>
      <c r="D67" s="12" t="s">
        <v>119</v>
      </c>
      <c r="E67" s="12" t="s">
        <v>583</v>
      </c>
      <c r="F67" s="12" t="s">
        <v>127</v>
      </c>
      <c r="G67" s="12">
        <v>24</v>
      </c>
      <c r="H67" s="12" t="s">
        <v>109</v>
      </c>
      <c r="I67" s="12" t="s">
        <v>168</v>
      </c>
      <c r="J67" s="12" t="s">
        <v>516</v>
      </c>
      <c r="K67" s="12" t="s">
        <v>104</v>
      </c>
      <c r="L67" s="12" t="s">
        <v>34</v>
      </c>
      <c r="M67" s="16">
        <v>305360738</v>
      </c>
      <c r="N67" s="16">
        <v>305360738</v>
      </c>
      <c r="O67" s="16">
        <v>101916324</v>
      </c>
      <c r="P67" s="18">
        <f t="shared" si="0"/>
        <v>0.33375713154059772</v>
      </c>
    </row>
    <row r="68" spans="2:16" x14ac:dyDescent="0.25">
      <c r="B68" s="11">
        <v>66</v>
      </c>
      <c r="C68" s="13" t="s">
        <v>553</v>
      </c>
      <c r="D68" s="12" t="s">
        <v>119</v>
      </c>
      <c r="E68" s="12" t="s">
        <v>584</v>
      </c>
      <c r="F68" s="12" t="s">
        <v>127</v>
      </c>
      <c r="G68" s="12">
        <v>24</v>
      </c>
      <c r="H68" s="12" t="s">
        <v>109</v>
      </c>
      <c r="I68" s="12" t="s">
        <v>122</v>
      </c>
      <c r="J68" s="12" t="s">
        <v>104</v>
      </c>
      <c r="K68" s="12" t="s">
        <v>104</v>
      </c>
      <c r="L68" s="12" t="s">
        <v>34</v>
      </c>
      <c r="M68" s="16">
        <v>122278488</v>
      </c>
      <c r="N68" s="16">
        <v>122278488</v>
      </c>
      <c r="O68" s="16">
        <v>83110243</v>
      </c>
      <c r="P68" s="18">
        <f t="shared" ref="P68:P86" si="1">+O68/N68</f>
        <v>0.67968000225845127</v>
      </c>
    </row>
    <row r="69" spans="2:16" x14ac:dyDescent="0.25">
      <c r="B69" s="11">
        <v>67</v>
      </c>
      <c r="C69" s="13" t="s">
        <v>553</v>
      </c>
      <c r="D69" s="12" t="s">
        <v>119</v>
      </c>
      <c r="E69" s="12" t="s">
        <v>585</v>
      </c>
      <c r="F69" s="12" t="s">
        <v>127</v>
      </c>
      <c r="G69" s="12">
        <v>24</v>
      </c>
      <c r="H69" s="12" t="s">
        <v>109</v>
      </c>
      <c r="I69" s="12" t="s">
        <v>122</v>
      </c>
      <c r="J69" s="12" t="s">
        <v>104</v>
      </c>
      <c r="K69" s="12" t="s">
        <v>104</v>
      </c>
      <c r="L69" s="12" t="s">
        <v>34</v>
      </c>
      <c r="M69" s="16">
        <v>90769526</v>
      </c>
      <c r="N69" s="16">
        <v>90769526</v>
      </c>
      <c r="O69" s="16">
        <v>43054206</v>
      </c>
      <c r="P69" s="18">
        <f t="shared" si="1"/>
        <v>0.4743244555446946</v>
      </c>
    </row>
    <row r="70" spans="2:16" x14ac:dyDescent="0.25">
      <c r="B70" s="11">
        <v>68</v>
      </c>
      <c r="C70" s="13" t="s">
        <v>553</v>
      </c>
      <c r="D70" s="12" t="s">
        <v>119</v>
      </c>
      <c r="E70" s="12" t="s">
        <v>586</v>
      </c>
      <c r="F70" s="12" t="s">
        <v>127</v>
      </c>
      <c r="G70" s="12">
        <v>24</v>
      </c>
      <c r="H70" s="12" t="s">
        <v>109</v>
      </c>
      <c r="I70" s="12" t="s">
        <v>122</v>
      </c>
      <c r="J70" s="12" t="s">
        <v>104</v>
      </c>
      <c r="K70" s="12" t="s">
        <v>104</v>
      </c>
      <c r="L70" s="12" t="s">
        <v>34</v>
      </c>
      <c r="M70" s="16">
        <v>89116644</v>
      </c>
      <c r="N70" s="16">
        <v>89116644</v>
      </c>
      <c r="O70" s="16">
        <v>36385048</v>
      </c>
      <c r="P70" s="18">
        <f t="shared" si="1"/>
        <v>0.4082856621037031</v>
      </c>
    </row>
    <row r="71" spans="2:16" x14ac:dyDescent="0.25">
      <c r="B71" s="11">
        <v>69</v>
      </c>
      <c r="C71" s="13" t="s">
        <v>179</v>
      </c>
      <c r="D71" s="12" t="s">
        <v>119</v>
      </c>
      <c r="E71" s="12" t="s">
        <v>587</v>
      </c>
      <c r="F71" s="12" t="s">
        <v>127</v>
      </c>
      <c r="G71" s="12">
        <v>24</v>
      </c>
      <c r="H71" s="12" t="s">
        <v>109</v>
      </c>
      <c r="I71" s="12" t="s">
        <v>122</v>
      </c>
      <c r="J71" s="12" t="s">
        <v>104</v>
      </c>
      <c r="K71" s="12" t="s">
        <v>104</v>
      </c>
      <c r="L71" s="12" t="s">
        <v>34</v>
      </c>
      <c r="M71" s="16">
        <v>39429448</v>
      </c>
      <c r="N71" s="16">
        <v>39429448</v>
      </c>
      <c r="O71" s="16">
        <v>8595417</v>
      </c>
      <c r="P71" s="18">
        <f t="shared" si="1"/>
        <v>0.21799486008528449</v>
      </c>
    </row>
    <row r="72" spans="2:16" x14ac:dyDescent="0.25">
      <c r="B72" s="11">
        <v>70</v>
      </c>
      <c r="C72" s="13" t="s">
        <v>179</v>
      </c>
      <c r="D72" s="12" t="s">
        <v>119</v>
      </c>
      <c r="E72" s="12" t="s">
        <v>588</v>
      </c>
      <c r="F72" s="12" t="s">
        <v>127</v>
      </c>
      <c r="G72" s="12">
        <v>24</v>
      </c>
      <c r="H72" s="12" t="s">
        <v>109</v>
      </c>
      <c r="I72" s="12" t="s">
        <v>122</v>
      </c>
      <c r="J72" s="12" t="s">
        <v>104</v>
      </c>
      <c r="K72" s="12" t="s">
        <v>104</v>
      </c>
      <c r="L72" s="12" t="s">
        <v>34</v>
      </c>
      <c r="M72" s="16">
        <v>71580584</v>
      </c>
      <c r="N72" s="16">
        <v>71580584</v>
      </c>
      <c r="O72" s="16">
        <v>18707672</v>
      </c>
      <c r="P72" s="18">
        <f t="shared" si="1"/>
        <v>0.26135120663446948</v>
      </c>
    </row>
    <row r="73" spans="2:16" x14ac:dyDescent="0.25">
      <c r="B73" s="11">
        <v>71</v>
      </c>
      <c r="C73" s="13" t="s">
        <v>179</v>
      </c>
      <c r="D73" s="12" t="s">
        <v>119</v>
      </c>
      <c r="E73" s="12" t="s">
        <v>589</v>
      </c>
      <c r="F73" s="12" t="s">
        <v>127</v>
      </c>
      <c r="G73" s="12">
        <v>24</v>
      </c>
      <c r="H73" s="12" t="s">
        <v>109</v>
      </c>
      <c r="I73" s="12" t="s">
        <v>168</v>
      </c>
      <c r="J73" s="12" t="s">
        <v>516</v>
      </c>
      <c r="K73" s="12" t="s">
        <v>104</v>
      </c>
      <c r="L73" s="12" t="s">
        <v>34</v>
      </c>
      <c r="M73" s="16">
        <v>5762068</v>
      </c>
      <c r="N73" s="16">
        <v>5762068</v>
      </c>
      <c r="O73" s="16">
        <v>2870969</v>
      </c>
      <c r="P73" s="18">
        <f t="shared" si="1"/>
        <v>0.49825323130514948</v>
      </c>
    </row>
    <row r="74" spans="2:16" x14ac:dyDescent="0.25">
      <c r="B74" s="11">
        <v>72</v>
      </c>
      <c r="C74" s="13" t="s">
        <v>179</v>
      </c>
      <c r="D74" s="12" t="s">
        <v>119</v>
      </c>
      <c r="E74" s="12" t="s">
        <v>590</v>
      </c>
      <c r="F74" s="12" t="s">
        <v>127</v>
      </c>
      <c r="G74" s="12">
        <v>24</v>
      </c>
      <c r="H74" s="12" t="s">
        <v>109</v>
      </c>
      <c r="I74" s="12" t="s">
        <v>168</v>
      </c>
      <c r="J74" s="12" t="s">
        <v>328</v>
      </c>
      <c r="K74" s="12" t="s">
        <v>104</v>
      </c>
      <c r="L74" s="12" t="s">
        <v>34</v>
      </c>
      <c r="M74" s="16">
        <v>20144047</v>
      </c>
      <c r="N74" s="16">
        <v>20144047</v>
      </c>
      <c r="O74" s="16">
        <v>2024257</v>
      </c>
      <c r="P74" s="18">
        <f t="shared" si="1"/>
        <v>0.1004890923854576</v>
      </c>
    </row>
    <row r="75" spans="2:16" x14ac:dyDescent="0.25">
      <c r="B75" s="11">
        <v>73</v>
      </c>
      <c r="C75" s="13" t="s">
        <v>179</v>
      </c>
      <c r="D75" s="12" t="s">
        <v>119</v>
      </c>
      <c r="E75" s="12" t="s">
        <v>591</v>
      </c>
      <c r="F75" s="12" t="s">
        <v>127</v>
      </c>
      <c r="G75" s="12">
        <v>24</v>
      </c>
      <c r="H75" s="12" t="s">
        <v>109</v>
      </c>
      <c r="I75" s="12" t="s">
        <v>168</v>
      </c>
      <c r="J75" s="12" t="s">
        <v>324</v>
      </c>
      <c r="K75" s="12" t="s">
        <v>104</v>
      </c>
      <c r="L75" s="12" t="s">
        <v>34</v>
      </c>
      <c r="M75" s="16">
        <v>72873252</v>
      </c>
      <c r="N75" s="16">
        <v>72873252</v>
      </c>
      <c r="O75" s="16">
        <v>18857551</v>
      </c>
      <c r="P75" s="18">
        <f t="shared" si="1"/>
        <v>0.25877191537987076</v>
      </c>
    </row>
    <row r="76" spans="2:16" x14ac:dyDescent="0.25">
      <c r="B76" s="11">
        <v>74</v>
      </c>
      <c r="C76" s="13" t="s">
        <v>179</v>
      </c>
      <c r="D76" s="12" t="s">
        <v>119</v>
      </c>
      <c r="E76" s="12" t="s">
        <v>592</v>
      </c>
      <c r="F76" s="12" t="s">
        <v>127</v>
      </c>
      <c r="G76" s="12">
        <v>24</v>
      </c>
      <c r="H76" s="12" t="s">
        <v>109</v>
      </c>
      <c r="I76" s="12" t="s">
        <v>168</v>
      </c>
      <c r="J76" s="12" t="s">
        <v>328</v>
      </c>
      <c r="K76" s="12" t="s">
        <v>104</v>
      </c>
      <c r="L76" s="12" t="s">
        <v>34</v>
      </c>
      <c r="M76" s="16">
        <v>34450355</v>
      </c>
      <c r="N76" s="16">
        <v>34450355</v>
      </c>
      <c r="O76" s="16">
        <v>7706804</v>
      </c>
      <c r="P76" s="18">
        <f t="shared" si="1"/>
        <v>0.22370753508926106</v>
      </c>
    </row>
    <row r="77" spans="2:16" x14ac:dyDescent="0.25">
      <c r="B77" s="11">
        <v>75</v>
      </c>
      <c r="C77" s="13" t="s">
        <v>179</v>
      </c>
      <c r="D77" s="12" t="s">
        <v>119</v>
      </c>
      <c r="E77" s="12" t="s">
        <v>593</v>
      </c>
      <c r="F77" s="12" t="s">
        <v>127</v>
      </c>
      <c r="G77" s="12">
        <v>24</v>
      </c>
      <c r="H77" s="12" t="s">
        <v>109</v>
      </c>
      <c r="I77" s="12" t="s">
        <v>168</v>
      </c>
      <c r="J77" s="12" t="s">
        <v>516</v>
      </c>
      <c r="K77" s="12" t="s">
        <v>104</v>
      </c>
      <c r="L77" s="12" t="s">
        <v>34</v>
      </c>
      <c r="M77" s="16">
        <v>5000854</v>
      </c>
      <c r="N77" s="16">
        <v>5000854</v>
      </c>
      <c r="O77" s="16">
        <v>706388</v>
      </c>
      <c r="P77" s="18">
        <f t="shared" si="1"/>
        <v>0.14125347390665674</v>
      </c>
    </row>
    <row r="78" spans="2:16" x14ac:dyDescent="0.25">
      <c r="B78" s="11">
        <v>76</v>
      </c>
      <c r="C78" s="13" t="s">
        <v>179</v>
      </c>
      <c r="D78" s="12" t="s">
        <v>119</v>
      </c>
      <c r="E78" s="12" t="s">
        <v>594</v>
      </c>
      <c r="F78" s="12" t="s">
        <v>127</v>
      </c>
      <c r="G78" s="12">
        <v>24</v>
      </c>
      <c r="H78" s="12" t="s">
        <v>109</v>
      </c>
      <c r="I78" s="12" t="s">
        <v>168</v>
      </c>
      <c r="J78" s="12" t="s">
        <v>324</v>
      </c>
      <c r="K78" s="12" t="s">
        <v>104</v>
      </c>
      <c r="L78" s="12" t="s">
        <v>34</v>
      </c>
      <c r="M78" s="16">
        <v>124567104</v>
      </c>
      <c r="N78" s="16">
        <v>124567104</v>
      </c>
      <c r="O78" s="16">
        <v>35231100</v>
      </c>
      <c r="P78" s="18">
        <f t="shared" si="1"/>
        <v>0.28282828185521597</v>
      </c>
    </row>
    <row r="79" spans="2:16" x14ac:dyDescent="0.25">
      <c r="B79" s="11">
        <v>77</v>
      </c>
      <c r="C79" s="13" t="s">
        <v>179</v>
      </c>
      <c r="D79" s="12" t="s">
        <v>119</v>
      </c>
      <c r="E79" s="12" t="s">
        <v>595</v>
      </c>
      <c r="F79" s="12" t="s">
        <v>127</v>
      </c>
      <c r="G79" s="12">
        <v>24</v>
      </c>
      <c r="H79" s="12" t="s">
        <v>109</v>
      </c>
      <c r="I79" s="12" t="s">
        <v>168</v>
      </c>
      <c r="J79" s="12" t="s">
        <v>169</v>
      </c>
      <c r="K79" s="12" t="s">
        <v>104</v>
      </c>
      <c r="L79" s="12" t="s">
        <v>34</v>
      </c>
      <c r="M79" s="16">
        <v>99122880</v>
      </c>
      <c r="N79" s="16">
        <v>99122880</v>
      </c>
      <c r="O79" s="16">
        <v>50898595</v>
      </c>
      <c r="P79" s="18">
        <f t="shared" si="1"/>
        <v>0.51348987236851873</v>
      </c>
    </row>
    <row r="80" spans="2:16" x14ac:dyDescent="0.25">
      <c r="B80" s="11">
        <v>78</v>
      </c>
      <c r="C80" s="13" t="s">
        <v>179</v>
      </c>
      <c r="D80" s="12" t="s">
        <v>119</v>
      </c>
      <c r="E80" s="12" t="s">
        <v>596</v>
      </c>
      <c r="F80" s="12" t="s">
        <v>127</v>
      </c>
      <c r="G80" s="12">
        <v>24</v>
      </c>
      <c r="H80" s="12" t="s">
        <v>109</v>
      </c>
      <c r="I80" s="12" t="s">
        <v>168</v>
      </c>
      <c r="J80" s="12" t="s">
        <v>324</v>
      </c>
      <c r="K80" s="12" t="s">
        <v>104</v>
      </c>
      <c r="L80" s="12" t="s">
        <v>34</v>
      </c>
      <c r="M80" s="16">
        <v>251421009</v>
      </c>
      <c r="N80" s="16">
        <v>251421009</v>
      </c>
      <c r="O80" s="16">
        <v>115697211</v>
      </c>
      <c r="P80" s="18">
        <f t="shared" si="1"/>
        <v>0.46017320294820707</v>
      </c>
    </row>
    <row r="81" spans="2:16" x14ac:dyDescent="0.25">
      <c r="B81" s="11">
        <v>79</v>
      </c>
      <c r="C81" s="13" t="s">
        <v>179</v>
      </c>
      <c r="D81" s="12" t="s">
        <v>119</v>
      </c>
      <c r="E81" s="12" t="s">
        <v>597</v>
      </c>
      <c r="F81" s="12" t="s">
        <v>127</v>
      </c>
      <c r="G81" s="12">
        <v>24</v>
      </c>
      <c r="H81" s="12" t="s">
        <v>109</v>
      </c>
      <c r="I81" s="12" t="s">
        <v>168</v>
      </c>
      <c r="J81" s="12" t="s">
        <v>328</v>
      </c>
      <c r="K81" s="12" t="s">
        <v>104</v>
      </c>
      <c r="L81" s="12" t="s">
        <v>34</v>
      </c>
      <c r="M81" s="16">
        <v>45058642</v>
      </c>
      <c r="N81" s="16">
        <v>45058642</v>
      </c>
      <c r="O81" s="16">
        <v>17102352</v>
      </c>
      <c r="P81" s="18">
        <f t="shared" si="1"/>
        <v>0.37955764401421599</v>
      </c>
    </row>
    <row r="82" spans="2:16" x14ac:dyDescent="0.25">
      <c r="B82" s="11">
        <v>80</v>
      </c>
      <c r="C82" s="13" t="s">
        <v>179</v>
      </c>
      <c r="D82" s="12" t="s">
        <v>119</v>
      </c>
      <c r="E82" s="12" t="s">
        <v>598</v>
      </c>
      <c r="F82" s="12" t="s">
        <v>127</v>
      </c>
      <c r="G82" s="12">
        <v>24</v>
      </c>
      <c r="H82" s="12" t="s">
        <v>109</v>
      </c>
      <c r="I82" s="12" t="s">
        <v>168</v>
      </c>
      <c r="J82" s="12" t="s">
        <v>324</v>
      </c>
      <c r="K82" s="12" t="s">
        <v>104</v>
      </c>
      <c r="L82" s="12" t="s">
        <v>34</v>
      </c>
      <c r="M82" s="16">
        <v>80208982</v>
      </c>
      <c r="N82" s="16">
        <v>80208982</v>
      </c>
      <c r="O82" s="16">
        <v>35734184</v>
      </c>
      <c r="P82" s="18">
        <f t="shared" si="1"/>
        <v>0.4455134962316315</v>
      </c>
    </row>
    <row r="83" spans="2:16" x14ac:dyDescent="0.25">
      <c r="B83" s="11">
        <v>81</v>
      </c>
      <c r="C83" s="13" t="s">
        <v>179</v>
      </c>
      <c r="D83" s="12" t="s">
        <v>119</v>
      </c>
      <c r="E83" s="12" t="s">
        <v>599</v>
      </c>
      <c r="F83" s="12" t="s">
        <v>127</v>
      </c>
      <c r="G83" s="12">
        <v>24</v>
      </c>
      <c r="H83" s="12" t="s">
        <v>109</v>
      </c>
      <c r="I83" s="12" t="s">
        <v>168</v>
      </c>
      <c r="J83" s="12" t="s">
        <v>516</v>
      </c>
      <c r="K83" s="12" t="s">
        <v>104</v>
      </c>
      <c r="L83" s="12" t="s">
        <v>34</v>
      </c>
      <c r="M83" s="16">
        <v>10196592</v>
      </c>
      <c r="N83" s="16">
        <v>10196592</v>
      </c>
      <c r="O83" s="16">
        <v>2341785</v>
      </c>
      <c r="P83" s="18">
        <f t="shared" si="1"/>
        <v>0.2296634993338951</v>
      </c>
    </row>
    <row r="84" spans="2:16" x14ac:dyDescent="0.25">
      <c r="B84" s="11">
        <v>82</v>
      </c>
      <c r="C84" s="13" t="s">
        <v>179</v>
      </c>
      <c r="D84" s="12" t="s">
        <v>119</v>
      </c>
      <c r="E84" s="12" t="s">
        <v>600</v>
      </c>
      <c r="F84" s="12" t="s">
        <v>127</v>
      </c>
      <c r="G84" s="12">
        <v>24</v>
      </c>
      <c r="H84" s="12" t="s">
        <v>109</v>
      </c>
      <c r="I84" s="12" t="s">
        <v>122</v>
      </c>
      <c r="J84" s="12" t="s">
        <v>104</v>
      </c>
      <c r="K84" s="12" t="s">
        <v>104</v>
      </c>
      <c r="L84" s="12" t="s">
        <v>34</v>
      </c>
      <c r="M84" s="16">
        <v>72836457</v>
      </c>
      <c r="N84" s="16">
        <v>72836457</v>
      </c>
      <c r="O84" s="16">
        <v>39905491</v>
      </c>
      <c r="P84" s="18">
        <f t="shared" si="1"/>
        <v>0.54787798094023166</v>
      </c>
    </row>
    <row r="85" spans="2:16" x14ac:dyDescent="0.25">
      <c r="B85" s="11">
        <v>83</v>
      </c>
      <c r="C85" s="13" t="s">
        <v>553</v>
      </c>
      <c r="D85" s="12" t="s">
        <v>119</v>
      </c>
      <c r="E85" s="12" t="s">
        <v>601</v>
      </c>
      <c r="F85" s="12" t="s">
        <v>127</v>
      </c>
      <c r="G85" s="12">
        <v>24</v>
      </c>
      <c r="H85" s="12" t="s">
        <v>109</v>
      </c>
      <c r="I85" s="12" t="s">
        <v>122</v>
      </c>
      <c r="J85" s="12" t="s">
        <v>104</v>
      </c>
      <c r="K85" s="12" t="s">
        <v>104</v>
      </c>
      <c r="L85" s="12" t="s">
        <v>33</v>
      </c>
      <c r="M85" s="16">
        <v>442483082</v>
      </c>
      <c r="N85" s="16">
        <v>442483082</v>
      </c>
      <c r="O85" s="16">
        <v>223505102</v>
      </c>
      <c r="P85" s="18">
        <f t="shared" si="1"/>
        <v>0.50511558767347409</v>
      </c>
    </row>
    <row r="86" spans="2:16" ht="15.75" thickBot="1" x14ac:dyDescent="0.3">
      <c r="B86" s="26">
        <v>84</v>
      </c>
      <c r="C86" s="28" t="s">
        <v>603</v>
      </c>
      <c r="D86" s="27" t="s">
        <v>119</v>
      </c>
      <c r="E86" s="27" t="s">
        <v>604</v>
      </c>
      <c r="F86" s="27" t="s">
        <v>201</v>
      </c>
      <c r="G86" s="27">
        <v>24</v>
      </c>
      <c r="H86" s="27" t="s">
        <v>109</v>
      </c>
      <c r="I86" s="27" t="s">
        <v>122</v>
      </c>
      <c r="J86" s="27" t="s">
        <v>104</v>
      </c>
      <c r="K86" s="27" t="s">
        <v>104</v>
      </c>
      <c r="L86" s="27" t="s">
        <v>33</v>
      </c>
      <c r="M86" s="24">
        <v>1903727808</v>
      </c>
      <c r="N86" s="24">
        <v>1903727808</v>
      </c>
      <c r="O86" s="24">
        <v>1077321697</v>
      </c>
      <c r="P86" s="25">
        <f t="shared" si="1"/>
        <v>0.56590111909527774</v>
      </c>
    </row>
  </sheetData>
  <mergeCells count="1">
    <mergeCell ref="AB1:AC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DACAA-7C0D-4822-9DCE-1EA7AFA4F01D}">
  <sheetPr codeName="Hoja17"/>
  <dimension ref="B1:AH36"/>
  <sheetViews>
    <sheetView topLeftCell="M1" zoomScale="80" zoomScaleNormal="80" workbookViewId="0"/>
  </sheetViews>
  <sheetFormatPr baseColWidth="10" defaultColWidth="11.42578125" defaultRowHeight="15" x14ac:dyDescent="0.25"/>
  <cols>
    <col min="1" max="1" width="11.42578125" style="2"/>
    <col min="2" max="2" width="3.5703125" style="2" bestFit="1" customWidth="1"/>
    <col min="3" max="4" width="11.42578125" style="2"/>
    <col min="5" max="5" width="33.140625" style="2" customWidth="1"/>
    <col min="6" max="6" width="27.140625" style="2" bestFit="1" customWidth="1"/>
    <col min="7" max="7" width="27.140625" style="2" hidden="1" customWidth="1"/>
    <col min="8" max="9" width="11.42578125" style="2"/>
    <col min="10" max="10" width="11.42578125" style="2" customWidth="1"/>
    <col min="11" max="11" width="85.42578125" style="2" bestFit="1" customWidth="1"/>
    <col min="12" max="12" width="40.5703125" style="2" bestFit="1" customWidth="1"/>
    <col min="13" max="18" width="11.42578125" style="2"/>
    <col min="19" max="19" width="40.5703125" style="2" bestFit="1" customWidth="1"/>
    <col min="20" max="28" width="11.42578125" style="2"/>
    <col min="29" max="29" width="19" style="2" customWidth="1"/>
    <col min="30" max="30" width="36.42578125" style="2" bestFit="1" customWidth="1"/>
    <col min="31" max="31" width="15.140625" style="2" bestFit="1" customWidth="1"/>
    <col min="32" max="32" width="13.5703125" style="2" bestFit="1" customWidth="1"/>
    <col min="33" max="33" width="13.140625" style="2" bestFit="1" customWidth="1"/>
    <col min="34" max="16384" width="11.42578125" style="2"/>
  </cols>
  <sheetData>
    <row r="1" spans="2:34" ht="23.25" customHeight="1" thickBot="1" x14ac:dyDescent="0.3">
      <c r="S1" s="6" t="s">
        <v>1709</v>
      </c>
      <c r="AC1" s="82" t="s">
        <v>80</v>
      </c>
      <c r="AD1" s="83"/>
    </row>
    <row r="2" spans="2:34" ht="22.5" x14ac:dyDescent="0.25">
      <c r="B2" s="7" t="s">
        <v>81</v>
      </c>
      <c r="C2" s="8" t="s">
        <v>82</v>
      </c>
      <c r="D2" s="8" t="s">
        <v>83</v>
      </c>
      <c r="E2" s="8" t="s">
        <v>84</v>
      </c>
      <c r="F2" s="8" t="s">
        <v>85</v>
      </c>
      <c r="G2" s="8" t="s">
        <v>85</v>
      </c>
      <c r="H2" s="8" t="s">
        <v>86</v>
      </c>
      <c r="I2" s="8" t="s">
        <v>87</v>
      </c>
      <c r="J2" s="8" t="s">
        <v>88</v>
      </c>
      <c r="K2" s="8" t="s">
        <v>89</v>
      </c>
      <c r="L2" s="8" t="s">
        <v>90</v>
      </c>
      <c r="M2" s="8" t="s">
        <v>91</v>
      </c>
      <c r="N2" s="8" t="s">
        <v>1</v>
      </c>
      <c r="O2" s="8" t="s">
        <v>1708</v>
      </c>
      <c r="P2" s="9" t="s">
        <v>92</v>
      </c>
      <c r="S2" s="7" t="s">
        <v>90</v>
      </c>
      <c r="T2" s="8" t="s">
        <v>93</v>
      </c>
      <c r="U2" s="8" t="s">
        <v>94</v>
      </c>
      <c r="V2" s="8" t="s">
        <v>1</v>
      </c>
      <c r="W2" s="8" t="s">
        <v>1708</v>
      </c>
      <c r="X2" s="9" t="s">
        <v>95</v>
      </c>
      <c r="AC2" s="7" t="s">
        <v>96</v>
      </c>
      <c r="AD2" s="10" t="s">
        <v>97</v>
      </c>
      <c r="AE2" s="8" t="s">
        <v>93</v>
      </c>
      <c r="AF2" s="8" t="s">
        <v>94</v>
      </c>
      <c r="AG2" s="8" t="s">
        <v>1</v>
      </c>
      <c r="AH2" s="9" t="s">
        <v>98</v>
      </c>
    </row>
    <row r="3" spans="2:34" ht="14.25" customHeight="1" x14ac:dyDescent="0.25">
      <c r="B3" s="11">
        <v>1</v>
      </c>
      <c r="C3" s="13" t="s">
        <v>605</v>
      </c>
      <c r="D3" s="12" t="s">
        <v>119</v>
      </c>
      <c r="E3" s="12" t="s">
        <v>606</v>
      </c>
      <c r="F3" s="12" t="s">
        <v>127</v>
      </c>
      <c r="G3" s="12">
        <v>24</v>
      </c>
      <c r="H3" s="12" t="s">
        <v>109</v>
      </c>
      <c r="I3" s="12" t="s">
        <v>103</v>
      </c>
      <c r="J3" s="12" t="s">
        <v>104</v>
      </c>
      <c r="K3" s="12" t="s">
        <v>607</v>
      </c>
      <c r="L3" s="12" t="s">
        <v>36</v>
      </c>
      <c r="M3" s="16">
        <v>39271110</v>
      </c>
      <c r="N3" s="16">
        <v>39271110</v>
      </c>
      <c r="O3" s="16">
        <v>39271110</v>
      </c>
      <c r="P3" s="18">
        <f>+O3/N3</f>
        <v>1</v>
      </c>
      <c r="S3" s="17" t="s">
        <v>36</v>
      </c>
      <c r="T3" s="31">
        <f>+COUNTIF($L$2:$L$150,S3)</f>
        <v>34</v>
      </c>
      <c r="U3" s="16">
        <f>+SUMIF($L$3:$L$150,S3,$M$3:$M$150)</f>
        <v>959668586</v>
      </c>
      <c r="V3" s="16">
        <f>+SUMIF($L$3:$L$150,S3,$N$3:$N$150)</f>
        <v>959668586</v>
      </c>
      <c r="W3" s="16">
        <f>+SUMIF($L$3:$L$150,S3,$O$3:$O$150)</f>
        <v>955369516</v>
      </c>
      <c r="X3" s="18">
        <f>+W3/V3</f>
        <v>0.99552025557289625</v>
      </c>
      <c r="AC3" s="17">
        <v>24</v>
      </c>
      <c r="AD3" s="19" t="s">
        <v>106</v>
      </c>
      <c r="AE3" s="15">
        <f>+COUNTIF($G$2:$G$150,AC3)</f>
        <v>34</v>
      </c>
      <c r="AF3" s="16">
        <f>+SUMIF($G$3:$G$150,AC3,$M$3:$M$150)</f>
        <v>959668586</v>
      </c>
      <c r="AG3" s="16">
        <f>+SUMIF($G$3:$G$150,AC3,$N$3:$N$150)</f>
        <v>959668586</v>
      </c>
      <c r="AH3" s="18">
        <f>+AG3/$AF$4</f>
        <v>1</v>
      </c>
    </row>
    <row r="4" spans="2:34" ht="15.75" thickBot="1" x14ac:dyDescent="0.3">
      <c r="B4" s="11">
        <v>2</v>
      </c>
      <c r="C4" s="13" t="s">
        <v>605</v>
      </c>
      <c r="D4" s="12" t="s">
        <v>119</v>
      </c>
      <c r="E4" s="12" t="s">
        <v>608</v>
      </c>
      <c r="F4" s="12" t="s">
        <v>127</v>
      </c>
      <c r="G4" s="12">
        <v>24</v>
      </c>
      <c r="H4" s="12" t="s">
        <v>109</v>
      </c>
      <c r="I4" s="12" t="s">
        <v>103</v>
      </c>
      <c r="J4" s="12" t="s">
        <v>104</v>
      </c>
      <c r="K4" s="12" t="s">
        <v>607</v>
      </c>
      <c r="L4" s="12" t="s">
        <v>36</v>
      </c>
      <c r="M4" s="16">
        <v>13090370</v>
      </c>
      <c r="N4" s="16">
        <v>13090370</v>
      </c>
      <c r="O4" s="16">
        <v>13090370</v>
      </c>
      <c r="P4" s="18">
        <f t="shared" ref="P4:P36" si="0">+O4/N4</f>
        <v>1</v>
      </c>
      <c r="S4" s="21" t="s">
        <v>124</v>
      </c>
      <c r="T4" s="23">
        <f>+SUM(T3:T3)</f>
        <v>34</v>
      </c>
      <c r="U4" s="24">
        <f>+SUM(U3:U3)</f>
        <v>959668586</v>
      </c>
      <c r="V4" s="24">
        <f>+SUM(V3:V3)</f>
        <v>959668586</v>
      </c>
      <c r="W4" s="24">
        <f>+SUM(W3:W3)</f>
        <v>955369516</v>
      </c>
      <c r="X4" s="25">
        <f>+W4/V4</f>
        <v>0.99552025557289625</v>
      </c>
      <c r="AC4" s="21" t="s">
        <v>124</v>
      </c>
      <c r="AD4" s="22"/>
      <c r="AE4" s="23">
        <f>+SUM(AE3:AE3)</f>
        <v>34</v>
      </c>
      <c r="AF4" s="24">
        <f>+SUM(AF3:AF3)</f>
        <v>959668586</v>
      </c>
      <c r="AG4" s="24">
        <f>+SUM(AG3:AG3)</f>
        <v>959668586</v>
      </c>
      <c r="AH4" s="25">
        <f>+SUM(AH3:AH3)</f>
        <v>1</v>
      </c>
    </row>
    <row r="5" spans="2:34" x14ac:dyDescent="0.25">
      <c r="B5" s="11">
        <v>3</v>
      </c>
      <c r="C5" s="13" t="s">
        <v>605</v>
      </c>
      <c r="D5" s="12" t="s">
        <v>119</v>
      </c>
      <c r="E5" s="12" t="s">
        <v>609</v>
      </c>
      <c r="F5" s="12" t="s">
        <v>127</v>
      </c>
      <c r="G5" s="12">
        <v>24</v>
      </c>
      <c r="H5" s="12" t="s">
        <v>109</v>
      </c>
      <c r="I5" s="12" t="s">
        <v>103</v>
      </c>
      <c r="J5" s="12" t="s">
        <v>104</v>
      </c>
      <c r="K5" s="12" t="s">
        <v>607</v>
      </c>
      <c r="L5" s="12" t="s">
        <v>36</v>
      </c>
      <c r="M5" s="16">
        <v>26180740</v>
      </c>
      <c r="N5" s="16">
        <v>26180740</v>
      </c>
      <c r="O5" s="16">
        <v>26180000</v>
      </c>
      <c r="P5" s="18">
        <f t="shared" si="0"/>
        <v>0.99997173494714053</v>
      </c>
    </row>
    <row r="6" spans="2:34" x14ac:dyDescent="0.25">
      <c r="B6" s="11">
        <v>4</v>
      </c>
      <c r="C6" s="13" t="s">
        <v>605</v>
      </c>
      <c r="D6" s="12" t="s">
        <v>119</v>
      </c>
      <c r="E6" s="12" t="s">
        <v>610</v>
      </c>
      <c r="F6" s="12" t="s">
        <v>127</v>
      </c>
      <c r="G6" s="12">
        <v>24</v>
      </c>
      <c r="H6" s="12" t="s">
        <v>109</v>
      </c>
      <c r="I6" s="12" t="s">
        <v>103</v>
      </c>
      <c r="J6" s="12" t="s">
        <v>104</v>
      </c>
      <c r="K6" s="12" t="s">
        <v>607</v>
      </c>
      <c r="L6" s="12" t="s">
        <v>36</v>
      </c>
      <c r="M6" s="16">
        <v>13090370</v>
      </c>
      <c r="N6" s="16">
        <v>13090370</v>
      </c>
      <c r="O6" s="16">
        <v>13090370</v>
      </c>
      <c r="P6" s="18">
        <f t="shared" si="0"/>
        <v>1</v>
      </c>
    </row>
    <row r="7" spans="2:34" x14ac:dyDescent="0.25">
      <c r="B7" s="11">
        <v>5</v>
      </c>
      <c r="C7" s="13" t="s">
        <v>605</v>
      </c>
      <c r="D7" s="12" t="s">
        <v>119</v>
      </c>
      <c r="E7" s="12" t="s">
        <v>611</v>
      </c>
      <c r="F7" s="12" t="s">
        <v>127</v>
      </c>
      <c r="G7" s="12">
        <v>24</v>
      </c>
      <c r="H7" s="12" t="s">
        <v>109</v>
      </c>
      <c r="I7" s="12" t="s">
        <v>103</v>
      </c>
      <c r="J7" s="12" t="s">
        <v>104</v>
      </c>
      <c r="K7" s="12" t="s">
        <v>607</v>
      </c>
      <c r="L7" s="12" t="s">
        <v>36</v>
      </c>
      <c r="M7" s="16">
        <v>47322305</v>
      </c>
      <c r="N7" s="16">
        <v>47322305</v>
      </c>
      <c r="O7" s="16">
        <v>47322305</v>
      </c>
      <c r="P7" s="18">
        <f t="shared" si="0"/>
        <v>1</v>
      </c>
    </row>
    <row r="8" spans="2:34" x14ac:dyDescent="0.25">
      <c r="B8" s="11">
        <v>6</v>
      </c>
      <c r="C8" s="13" t="s">
        <v>605</v>
      </c>
      <c r="D8" s="12" t="s">
        <v>119</v>
      </c>
      <c r="E8" s="12" t="s">
        <v>612</v>
      </c>
      <c r="F8" s="12" t="s">
        <v>127</v>
      </c>
      <c r="G8" s="12">
        <v>24</v>
      </c>
      <c r="H8" s="12" t="s">
        <v>109</v>
      </c>
      <c r="I8" s="12" t="s">
        <v>103</v>
      </c>
      <c r="J8" s="12" t="s">
        <v>104</v>
      </c>
      <c r="K8" s="12" t="s">
        <v>607</v>
      </c>
      <c r="L8" s="12" t="s">
        <v>36</v>
      </c>
      <c r="M8" s="16">
        <v>13090370</v>
      </c>
      <c r="N8" s="16">
        <v>13090370</v>
      </c>
      <c r="O8" s="16">
        <v>13090370</v>
      </c>
      <c r="P8" s="18">
        <f t="shared" si="0"/>
        <v>1</v>
      </c>
    </row>
    <row r="9" spans="2:34" x14ac:dyDescent="0.25">
      <c r="B9" s="11">
        <v>7</v>
      </c>
      <c r="C9" s="13" t="s">
        <v>605</v>
      </c>
      <c r="D9" s="12" t="s">
        <v>119</v>
      </c>
      <c r="E9" s="12" t="s">
        <v>613</v>
      </c>
      <c r="F9" s="12" t="s">
        <v>127</v>
      </c>
      <c r="G9" s="12">
        <v>24</v>
      </c>
      <c r="H9" s="12" t="s">
        <v>109</v>
      </c>
      <c r="I9" s="12" t="s">
        <v>103</v>
      </c>
      <c r="J9" s="12" t="s">
        <v>104</v>
      </c>
      <c r="K9" s="12" t="s">
        <v>607</v>
      </c>
      <c r="L9" s="12" t="s">
        <v>36</v>
      </c>
      <c r="M9" s="16">
        <v>39271110</v>
      </c>
      <c r="N9" s="16">
        <v>39271110</v>
      </c>
      <c r="O9" s="16">
        <v>39271110</v>
      </c>
      <c r="P9" s="18">
        <f t="shared" si="0"/>
        <v>1</v>
      </c>
    </row>
    <row r="10" spans="2:34" x14ac:dyDescent="0.25">
      <c r="B10" s="11">
        <v>8</v>
      </c>
      <c r="C10" s="13" t="s">
        <v>296</v>
      </c>
      <c r="D10" s="12" t="s">
        <v>119</v>
      </c>
      <c r="E10" s="12" t="s">
        <v>614</v>
      </c>
      <c r="F10" s="12" t="s">
        <v>201</v>
      </c>
      <c r="G10" s="12">
        <v>24</v>
      </c>
      <c r="H10" s="12" t="s">
        <v>109</v>
      </c>
      <c r="I10" s="12" t="s">
        <v>103</v>
      </c>
      <c r="J10" s="12" t="s">
        <v>104</v>
      </c>
      <c r="K10" s="12" t="s">
        <v>615</v>
      </c>
      <c r="L10" s="12" t="s">
        <v>36</v>
      </c>
      <c r="M10" s="16">
        <v>12965000</v>
      </c>
      <c r="N10" s="16">
        <v>12965000</v>
      </c>
      <c r="O10" s="16">
        <v>12965000</v>
      </c>
      <c r="P10" s="18">
        <f t="shared" si="0"/>
        <v>1</v>
      </c>
    </row>
    <row r="11" spans="2:34" x14ac:dyDescent="0.25">
      <c r="B11" s="11">
        <v>9</v>
      </c>
      <c r="C11" s="13" t="s">
        <v>296</v>
      </c>
      <c r="D11" s="12" t="s">
        <v>119</v>
      </c>
      <c r="E11" s="12" t="s">
        <v>616</v>
      </c>
      <c r="F11" s="12" t="s">
        <v>201</v>
      </c>
      <c r="G11" s="12">
        <v>24</v>
      </c>
      <c r="H11" s="12" t="s">
        <v>109</v>
      </c>
      <c r="I11" s="12" t="s">
        <v>103</v>
      </c>
      <c r="J11" s="12" t="s">
        <v>104</v>
      </c>
      <c r="K11" s="12" t="s">
        <v>615</v>
      </c>
      <c r="L11" s="12" t="s">
        <v>36</v>
      </c>
      <c r="M11" s="16">
        <v>12965000</v>
      </c>
      <c r="N11" s="16">
        <v>12965000</v>
      </c>
      <c r="O11" s="16">
        <v>12965000</v>
      </c>
      <c r="P11" s="18">
        <f t="shared" si="0"/>
        <v>1</v>
      </c>
    </row>
    <row r="12" spans="2:34" x14ac:dyDescent="0.25">
      <c r="B12" s="11">
        <v>10</v>
      </c>
      <c r="C12" s="13" t="s">
        <v>296</v>
      </c>
      <c r="D12" s="12" t="s">
        <v>119</v>
      </c>
      <c r="E12" s="12" t="s">
        <v>617</v>
      </c>
      <c r="F12" s="12" t="s">
        <v>201</v>
      </c>
      <c r="G12" s="12">
        <v>24</v>
      </c>
      <c r="H12" s="12" t="s">
        <v>109</v>
      </c>
      <c r="I12" s="12" t="s">
        <v>103</v>
      </c>
      <c r="J12" s="12" t="s">
        <v>104</v>
      </c>
      <c r="K12" s="12" t="s">
        <v>615</v>
      </c>
      <c r="L12" s="12" t="s">
        <v>36</v>
      </c>
      <c r="M12" s="16">
        <v>12965000</v>
      </c>
      <c r="N12" s="16">
        <v>12965000</v>
      </c>
      <c r="O12" s="16">
        <v>12965000</v>
      </c>
      <c r="P12" s="18">
        <f t="shared" si="0"/>
        <v>1</v>
      </c>
    </row>
    <row r="13" spans="2:34" x14ac:dyDescent="0.25">
      <c r="B13" s="11">
        <v>11</v>
      </c>
      <c r="C13" s="13" t="s">
        <v>296</v>
      </c>
      <c r="D13" s="12" t="s">
        <v>119</v>
      </c>
      <c r="E13" s="12" t="s">
        <v>618</v>
      </c>
      <c r="F13" s="12" t="s">
        <v>201</v>
      </c>
      <c r="G13" s="12">
        <v>24</v>
      </c>
      <c r="H13" s="12" t="s">
        <v>109</v>
      </c>
      <c r="I13" s="12" t="s">
        <v>103</v>
      </c>
      <c r="J13" s="12" t="s">
        <v>104</v>
      </c>
      <c r="K13" s="12" t="s">
        <v>615</v>
      </c>
      <c r="L13" s="12" t="s">
        <v>36</v>
      </c>
      <c r="M13" s="16">
        <v>12965000</v>
      </c>
      <c r="N13" s="16">
        <v>12965000</v>
      </c>
      <c r="O13" s="16">
        <v>12965000</v>
      </c>
      <c r="P13" s="18">
        <f t="shared" si="0"/>
        <v>1</v>
      </c>
    </row>
    <row r="14" spans="2:34" x14ac:dyDescent="0.25">
      <c r="B14" s="11">
        <v>12</v>
      </c>
      <c r="C14" s="13" t="s">
        <v>296</v>
      </c>
      <c r="D14" s="12" t="s">
        <v>119</v>
      </c>
      <c r="E14" s="12" t="s">
        <v>619</v>
      </c>
      <c r="F14" s="12" t="s">
        <v>201</v>
      </c>
      <c r="G14" s="12">
        <v>24</v>
      </c>
      <c r="H14" s="12" t="s">
        <v>109</v>
      </c>
      <c r="I14" s="12" t="s">
        <v>103</v>
      </c>
      <c r="J14" s="12" t="s">
        <v>104</v>
      </c>
      <c r="K14" s="12" t="s">
        <v>615</v>
      </c>
      <c r="L14" s="12" t="s">
        <v>36</v>
      </c>
      <c r="M14" s="16">
        <v>18640000</v>
      </c>
      <c r="N14" s="16">
        <v>18640000</v>
      </c>
      <c r="O14" s="16">
        <v>18640000</v>
      </c>
      <c r="P14" s="18">
        <f t="shared" si="0"/>
        <v>1</v>
      </c>
    </row>
    <row r="15" spans="2:34" x14ac:dyDescent="0.25">
      <c r="B15" s="11">
        <v>13</v>
      </c>
      <c r="C15" s="13" t="s">
        <v>296</v>
      </c>
      <c r="D15" s="12" t="s">
        <v>119</v>
      </c>
      <c r="E15" s="12" t="s">
        <v>620</v>
      </c>
      <c r="F15" s="12" t="s">
        <v>201</v>
      </c>
      <c r="G15" s="12">
        <v>24</v>
      </c>
      <c r="H15" s="12" t="s">
        <v>109</v>
      </c>
      <c r="I15" s="12" t="s">
        <v>103</v>
      </c>
      <c r="J15" s="12" t="s">
        <v>104</v>
      </c>
      <c r="K15" s="12" t="s">
        <v>615</v>
      </c>
      <c r="L15" s="12" t="s">
        <v>36</v>
      </c>
      <c r="M15" s="16">
        <v>14135000</v>
      </c>
      <c r="N15" s="16">
        <v>14135000</v>
      </c>
      <c r="O15" s="16">
        <v>14135000</v>
      </c>
      <c r="P15" s="18">
        <f t="shared" si="0"/>
        <v>1</v>
      </c>
    </row>
    <row r="16" spans="2:34" x14ac:dyDescent="0.25">
      <c r="B16" s="11">
        <v>14</v>
      </c>
      <c r="C16" s="13" t="s">
        <v>296</v>
      </c>
      <c r="D16" s="12" t="s">
        <v>119</v>
      </c>
      <c r="E16" s="12" t="s">
        <v>621</v>
      </c>
      <c r="F16" s="12" t="s">
        <v>201</v>
      </c>
      <c r="G16" s="12">
        <v>24</v>
      </c>
      <c r="H16" s="12" t="s">
        <v>109</v>
      </c>
      <c r="I16" s="12" t="s">
        <v>103</v>
      </c>
      <c r="J16" s="12" t="s">
        <v>104</v>
      </c>
      <c r="K16" s="12" t="s">
        <v>615</v>
      </c>
      <c r="L16" s="12" t="s">
        <v>36</v>
      </c>
      <c r="M16" s="16">
        <v>12965000</v>
      </c>
      <c r="N16" s="16">
        <v>12965000</v>
      </c>
      <c r="O16" s="16">
        <v>12965000</v>
      </c>
      <c r="P16" s="18">
        <f t="shared" si="0"/>
        <v>1</v>
      </c>
    </row>
    <row r="17" spans="2:16" x14ac:dyDescent="0.25">
      <c r="B17" s="11">
        <v>15</v>
      </c>
      <c r="C17" s="13" t="s">
        <v>296</v>
      </c>
      <c r="D17" s="12" t="s">
        <v>119</v>
      </c>
      <c r="E17" s="12" t="s">
        <v>622</v>
      </c>
      <c r="F17" s="12" t="s">
        <v>201</v>
      </c>
      <c r="G17" s="12">
        <v>24</v>
      </c>
      <c r="H17" s="12" t="s">
        <v>109</v>
      </c>
      <c r="I17" s="12" t="s">
        <v>103</v>
      </c>
      <c r="J17" s="12" t="s">
        <v>104</v>
      </c>
      <c r="K17" s="12" t="s">
        <v>615</v>
      </c>
      <c r="L17" s="12" t="s">
        <v>36</v>
      </c>
      <c r="M17" s="16">
        <v>18640000</v>
      </c>
      <c r="N17" s="16">
        <v>18640000</v>
      </c>
      <c r="O17" s="16">
        <v>18640000</v>
      </c>
      <c r="P17" s="18">
        <f t="shared" si="0"/>
        <v>1</v>
      </c>
    </row>
    <row r="18" spans="2:16" x14ac:dyDescent="0.25">
      <c r="B18" s="11">
        <v>16</v>
      </c>
      <c r="C18" s="13" t="s">
        <v>296</v>
      </c>
      <c r="D18" s="12" t="s">
        <v>119</v>
      </c>
      <c r="E18" s="12" t="s">
        <v>623</v>
      </c>
      <c r="F18" s="12" t="s">
        <v>201</v>
      </c>
      <c r="G18" s="12">
        <v>24</v>
      </c>
      <c r="H18" s="12" t="s">
        <v>109</v>
      </c>
      <c r="I18" s="12" t="s">
        <v>103</v>
      </c>
      <c r="J18" s="12" t="s">
        <v>104</v>
      </c>
      <c r="K18" s="12" t="s">
        <v>615</v>
      </c>
      <c r="L18" s="12" t="s">
        <v>36</v>
      </c>
      <c r="M18" s="16">
        <v>12965000</v>
      </c>
      <c r="N18" s="16">
        <v>12965000</v>
      </c>
      <c r="O18" s="16">
        <v>12965000</v>
      </c>
      <c r="P18" s="18">
        <f t="shared" si="0"/>
        <v>1</v>
      </c>
    </row>
    <row r="19" spans="2:16" x14ac:dyDescent="0.25">
      <c r="B19" s="11">
        <v>17</v>
      </c>
      <c r="C19" s="13" t="s">
        <v>296</v>
      </c>
      <c r="D19" s="12" t="s">
        <v>119</v>
      </c>
      <c r="E19" s="12" t="s">
        <v>624</v>
      </c>
      <c r="F19" s="12" t="s">
        <v>201</v>
      </c>
      <c r="G19" s="12">
        <v>24</v>
      </c>
      <c r="H19" s="12" t="s">
        <v>109</v>
      </c>
      <c r="I19" s="12" t="s">
        <v>103</v>
      </c>
      <c r="J19" s="12" t="s">
        <v>104</v>
      </c>
      <c r="K19" s="12" t="s">
        <v>615</v>
      </c>
      <c r="L19" s="12" t="s">
        <v>36</v>
      </c>
      <c r="M19" s="16">
        <v>14135000</v>
      </c>
      <c r="N19" s="16">
        <v>14135000</v>
      </c>
      <c r="O19" s="16">
        <v>14135000</v>
      </c>
      <c r="P19" s="18">
        <f t="shared" si="0"/>
        <v>1</v>
      </c>
    </row>
    <row r="20" spans="2:16" x14ac:dyDescent="0.25">
      <c r="B20" s="11">
        <v>18</v>
      </c>
      <c r="C20" s="13" t="s">
        <v>296</v>
      </c>
      <c r="D20" s="12" t="s">
        <v>119</v>
      </c>
      <c r="E20" s="12" t="s">
        <v>625</v>
      </c>
      <c r="F20" s="12" t="s">
        <v>201</v>
      </c>
      <c r="G20" s="12">
        <v>24</v>
      </c>
      <c r="H20" s="12" t="s">
        <v>109</v>
      </c>
      <c r="I20" s="12" t="s">
        <v>103</v>
      </c>
      <c r="J20" s="12" t="s">
        <v>104</v>
      </c>
      <c r="K20" s="12" t="s">
        <v>615</v>
      </c>
      <c r="L20" s="12" t="s">
        <v>36</v>
      </c>
      <c r="M20" s="16">
        <v>17330000</v>
      </c>
      <c r="N20" s="16">
        <v>17330000</v>
      </c>
      <c r="O20" s="16">
        <v>17330000</v>
      </c>
      <c r="P20" s="18">
        <f t="shared" si="0"/>
        <v>1</v>
      </c>
    </row>
    <row r="21" spans="2:16" x14ac:dyDescent="0.25">
      <c r="B21" s="11">
        <v>19</v>
      </c>
      <c r="C21" s="13" t="s">
        <v>296</v>
      </c>
      <c r="D21" s="12" t="s">
        <v>119</v>
      </c>
      <c r="E21" s="12" t="s">
        <v>626</v>
      </c>
      <c r="F21" s="12" t="s">
        <v>201</v>
      </c>
      <c r="G21" s="12">
        <v>24</v>
      </c>
      <c r="H21" s="12" t="s">
        <v>109</v>
      </c>
      <c r="I21" s="12" t="s">
        <v>103</v>
      </c>
      <c r="J21" s="12" t="s">
        <v>104</v>
      </c>
      <c r="K21" s="12" t="s">
        <v>615</v>
      </c>
      <c r="L21" s="12" t="s">
        <v>36</v>
      </c>
      <c r="M21" s="16">
        <v>12965000</v>
      </c>
      <c r="N21" s="16">
        <v>12965000</v>
      </c>
      <c r="O21" s="16">
        <v>12965000</v>
      </c>
      <c r="P21" s="18">
        <f t="shared" si="0"/>
        <v>1</v>
      </c>
    </row>
    <row r="22" spans="2:16" x14ac:dyDescent="0.25">
      <c r="B22" s="11">
        <v>20</v>
      </c>
      <c r="C22" s="13">
        <v>2401634</v>
      </c>
      <c r="D22" s="12" t="s">
        <v>119</v>
      </c>
      <c r="E22" s="12" t="s">
        <v>627</v>
      </c>
      <c r="F22" s="12" t="s">
        <v>127</v>
      </c>
      <c r="G22" s="12">
        <v>24</v>
      </c>
      <c r="H22" s="12" t="s">
        <v>109</v>
      </c>
      <c r="I22" s="12" t="s">
        <v>103</v>
      </c>
      <c r="J22" s="12" t="s">
        <v>104</v>
      </c>
      <c r="K22" s="12" t="s">
        <v>628</v>
      </c>
      <c r="L22" s="12" t="s">
        <v>36</v>
      </c>
      <c r="M22" s="16">
        <v>75114663</v>
      </c>
      <c r="N22" s="16">
        <v>75114663</v>
      </c>
      <c r="O22" s="16">
        <v>75114663</v>
      </c>
      <c r="P22" s="18">
        <f t="shared" si="0"/>
        <v>1</v>
      </c>
    </row>
    <row r="23" spans="2:16" x14ac:dyDescent="0.25">
      <c r="B23" s="11">
        <v>21</v>
      </c>
      <c r="C23" s="13">
        <v>2401634</v>
      </c>
      <c r="D23" s="12" t="s">
        <v>119</v>
      </c>
      <c r="E23" s="12" t="s">
        <v>629</v>
      </c>
      <c r="F23" s="12" t="s">
        <v>127</v>
      </c>
      <c r="G23" s="12">
        <v>24</v>
      </c>
      <c r="H23" s="12" t="s">
        <v>109</v>
      </c>
      <c r="I23" s="12" t="s">
        <v>103</v>
      </c>
      <c r="J23" s="12" t="s">
        <v>104</v>
      </c>
      <c r="K23" s="12" t="s">
        <v>628</v>
      </c>
      <c r="L23" s="12" t="s">
        <v>36</v>
      </c>
      <c r="M23" s="16">
        <v>40547792</v>
      </c>
      <c r="N23" s="16">
        <v>40547792</v>
      </c>
      <c r="O23" s="16">
        <v>40547792</v>
      </c>
      <c r="P23" s="18">
        <f t="shared" si="0"/>
        <v>1</v>
      </c>
    </row>
    <row r="24" spans="2:16" x14ac:dyDescent="0.25">
      <c r="B24" s="11">
        <v>22</v>
      </c>
      <c r="C24" s="13">
        <v>2401634</v>
      </c>
      <c r="D24" s="12" t="s">
        <v>119</v>
      </c>
      <c r="E24" s="12" t="s">
        <v>630</v>
      </c>
      <c r="F24" s="12" t="s">
        <v>127</v>
      </c>
      <c r="G24" s="12">
        <v>24</v>
      </c>
      <c r="H24" s="12" t="s">
        <v>109</v>
      </c>
      <c r="I24" s="12" t="s">
        <v>103</v>
      </c>
      <c r="J24" s="12" t="s">
        <v>104</v>
      </c>
      <c r="K24" s="12" t="s">
        <v>628</v>
      </c>
      <c r="L24" s="12" t="s">
        <v>36</v>
      </c>
      <c r="M24" s="16">
        <v>91809416</v>
      </c>
      <c r="N24" s="16">
        <v>91809416</v>
      </c>
      <c r="O24" s="16">
        <v>91809416</v>
      </c>
      <c r="P24" s="18">
        <f t="shared" si="0"/>
        <v>1</v>
      </c>
    </row>
    <row r="25" spans="2:16" x14ac:dyDescent="0.25">
      <c r="B25" s="11">
        <v>23</v>
      </c>
      <c r="C25" s="13">
        <v>2401634</v>
      </c>
      <c r="D25" s="12" t="s">
        <v>119</v>
      </c>
      <c r="E25" s="12" t="s">
        <v>631</v>
      </c>
      <c r="F25" s="12" t="s">
        <v>127</v>
      </c>
      <c r="G25" s="12">
        <v>24</v>
      </c>
      <c r="H25" s="12" t="s">
        <v>109</v>
      </c>
      <c r="I25" s="12" t="s">
        <v>103</v>
      </c>
      <c r="J25" s="12" t="s">
        <v>104</v>
      </c>
      <c r="K25" s="12" t="s">
        <v>628</v>
      </c>
      <c r="L25" s="12" t="s">
        <v>36</v>
      </c>
      <c r="M25" s="16">
        <v>57902050</v>
      </c>
      <c r="N25" s="16">
        <v>57902050</v>
      </c>
      <c r="O25" s="16">
        <v>57902050</v>
      </c>
      <c r="P25" s="18">
        <f t="shared" si="0"/>
        <v>1</v>
      </c>
    </row>
    <row r="26" spans="2:16" x14ac:dyDescent="0.25">
      <c r="B26" s="11">
        <v>24</v>
      </c>
      <c r="C26" s="13">
        <v>2401634</v>
      </c>
      <c r="D26" s="12" t="s">
        <v>119</v>
      </c>
      <c r="E26" s="12" t="s">
        <v>632</v>
      </c>
      <c r="F26" s="12" t="s">
        <v>127</v>
      </c>
      <c r="G26" s="12">
        <v>24</v>
      </c>
      <c r="H26" s="12" t="s">
        <v>109</v>
      </c>
      <c r="I26" s="12" t="s">
        <v>103</v>
      </c>
      <c r="J26" s="12" t="s">
        <v>104</v>
      </c>
      <c r="K26" s="12" t="s">
        <v>628</v>
      </c>
      <c r="L26" s="12" t="s">
        <v>36</v>
      </c>
      <c r="M26" s="16">
        <v>55652686</v>
      </c>
      <c r="N26" s="16">
        <v>55652686</v>
      </c>
      <c r="O26" s="16">
        <v>55652686</v>
      </c>
      <c r="P26" s="18">
        <f t="shared" si="0"/>
        <v>1</v>
      </c>
    </row>
    <row r="27" spans="2:16" x14ac:dyDescent="0.25">
      <c r="B27" s="11">
        <v>25</v>
      </c>
      <c r="C27" s="13">
        <v>2401634</v>
      </c>
      <c r="D27" s="12" t="s">
        <v>119</v>
      </c>
      <c r="E27" s="12" t="s">
        <v>633</v>
      </c>
      <c r="F27" s="12" t="s">
        <v>127</v>
      </c>
      <c r="G27" s="12">
        <v>24</v>
      </c>
      <c r="H27" s="12" t="s">
        <v>109</v>
      </c>
      <c r="I27" s="12" t="s">
        <v>103</v>
      </c>
      <c r="J27" s="12" t="s">
        <v>104</v>
      </c>
      <c r="K27" s="12" t="s">
        <v>628</v>
      </c>
      <c r="L27" s="12" t="s">
        <v>36</v>
      </c>
      <c r="M27" s="16">
        <v>56902051</v>
      </c>
      <c r="N27" s="16">
        <v>56902051</v>
      </c>
      <c r="O27" s="16">
        <v>56902051</v>
      </c>
      <c r="P27" s="18">
        <f t="shared" si="0"/>
        <v>1</v>
      </c>
    </row>
    <row r="28" spans="2:16" x14ac:dyDescent="0.25">
      <c r="B28" s="11">
        <v>26</v>
      </c>
      <c r="C28" s="13">
        <v>2401634</v>
      </c>
      <c r="D28" s="12" t="s">
        <v>119</v>
      </c>
      <c r="E28" s="12" t="s">
        <v>634</v>
      </c>
      <c r="F28" s="12" t="s">
        <v>127</v>
      </c>
      <c r="G28" s="12">
        <v>24</v>
      </c>
      <c r="H28" s="12" t="s">
        <v>109</v>
      </c>
      <c r="I28" s="12" t="s">
        <v>103</v>
      </c>
      <c r="J28" s="12" t="s">
        <v>104</v>
      </c>
      <c r="K28" s="12" t="s">
        <v>628</v>
      </c>
      <c r="L28" s="12" t="s">
        <v>36</v>
      </c>
      <c r="M28" s="16">
        <v>107289380</v>
      </c>
      <c r="N28" s="16">
        <v>107289380</v>
      </c>
      <c r="O28" s="16">
        <v>107289379</v>
      </c>
      <c r="P28" s="18">
        <f t="shared" si="0"/>
        <v>0.99999999067941303</v>
      </c>
    </row>
    <row r="29" spans="2:16" x14ac:dyDescent="0.25">
      <c r="B29" s="11">
        <v>27</v>
      </c>
      <c r="C29" s="13">
        <v>2401635</v>
      </c>
      <c r="D29" s="12" t="s">
        <v>119</v>
      </c>
      <c r="E29" s="12" t="s">
        <v>635</v>
      </c>
      <c r="F29" s="12" t="s">
        <v>127</v>
      </c>
      <c r="G29" s="12">
        <v>24</v>
      </c>
      <c r="H29" s="12" t="s">
        <v>109</v>
      </c>
      <c r="I29" s="12" t="s">
        <v>103</v>
      </c>
      <c r="J29" s="12" t="s">
        <v>104</v>
      </c>
      <c r="K29" s="12" t="s">
        <v>636</v>
      </c>
      <c r="L29" s="12" t="s">
        <v>36</v>
      </c>
      <c r="M29" s="16">
        <v>10315992</v>
      </c>
      <c r="N29" s="16">
        <v>10315992</v>
      </c>
      <c r="O29" s="16">
        <v>10315992</v>
      </c>
      <c r="P29" s="18">
        <f t="shared" si="0"/>
        <v>1</v>
      </c>
    </row>
    <row r="30" spans="2:16" x14ac:dyDescent="0.25">
      <c r="B30" s="11">
        <v>28</v>
      </c>
      <c r="C30" s="13">
        <v>2401635</v>
      </c>
      <c r="D30" s="12" t="s">
        <v>119</v>
      </c>
      <c r="E30" s="12" t="s">
        <v>637</v>
      </c>
      <c r="F30" s="12" t="s">
        <v>127</v>
      </c>
      <c r="G30" s="12">
        <v>24</v>
      </c>
      <c r="H30" s="12" t="s">
        <v>109</v>
      </c>
      <c r="I30" s="12" t="s">
        <v>103</v>
      </c>
      <c r="J30" s="12" t="s">
        <v>104</v>
      </c>
      <c r="K30" s="12" t="s">
        <v>636</v>
      </c>
      <c r="L30" s="12" t="s">
        <v>36</v>
      </c>
      <c r="M30" s="16">
        <v>10315992</v>
      </c>
      <c r="N30" s="16">
        <v>10315992</v>
      </c>
      <c r="O30" s="16">
        <v>6017663</v>
      </c>
      <c r="P30" s="18">
        <f t="shared" si="0"/>
        <v>0.58333343027020568</v>
      </c>
    </row>
    <row r="31" spans="2:16" x14ac:dyDescent="0.25">
      <c r="B31" s="11">
        <v>29</v>
      </c>
      <c r="C31" s="13">
        <v>2401635</v>
      </c>
      <c r="D31" s="12" t="s">
        <v>119</v>
      </c>
      <c r="E31" s="12" t="s">
        <v>638</v>
      </c>
      <c r="F31" s="12" t="s">
        <v>127</v>
      </c>
      <c r="G31" s="12">
        <v>24</v>
      </c>
      <c r="H31" s="12" t="s">
        <v>109</v>
      </c>
      <c r="I31" s="12" t="s">
        <v>103</v>
      </c>
      <c r="J31" s="12" t="s">
        <v>104</v>
      </c>
      <c r="K31" s="12" t="s">
        <v>636</v>
      </c>
      <c r="L31" s="12" t="s">
        <v>36</v>
      </c>
      <c r="M31" s="16">
        <v>10315992</v>
      </c>
      <c r="N31" s="16">
        <v>10315992</v>
      </c>
      <c r="O31" s="16">
        <v>10315992</v>
      </c>
      <c r="P31" s="18">
        <f t="shared" si="0"/>
        <v>1</v>
      </c>
    </row>
    <row r="32" spans="2:16" x14ac:dyDescent="0.25">
      <c r="B32" s="11">
        <v>30</v>
      </c>
      <c r="C32" s="13">
        <v>2401637</v>
      </c>
      <c r="D32" s="12" t="s">
        <v>119</v>
      </c>
      <c r="E32" s="12" t="s">
        <v>639</v>
      </c>
      <c r="F32" s="12" t="s">
        <v>127</v>
      </c>
      <c r="G32" s="12">
        <v>24</v>
      </c>
      <c r="H32" s="12" t="s">
        <v>109</v>
      </c>
      <c r="I32" s="12" t="s">
        <v>103</v>
      </c>
      <c r="J32" s="12" t="s">
        <v>104</v>
      </c>
      <c r="K32" s="12" t="s">
        <v>640</v>
      </c>
      <c r="L32" s="12" t="s">
        <v>36</v>
      </c>
      <c r="M32" s="16">
        <v>24123714</v>
      </c>
      <c r="N32" s="16">
        <v>24123714</v>
      </c>
      <c r="O32" s="16">
        <v>24123714</v>
      </c>
      <c r="P32" s="18">
        <f t="shared" si="0"/>
        <v>1</v>
      </c>
    </row>
    <row r="33" spans="2:16" x14ac:dyDescent="0.25">
      <c r="B33" s="11">
        <v>31</v>
      </c>
      <c r="C33" s="13">
        <v>2401637</v>
      </c>
      <c r="D33" s="12" t="s">
        <v>119</v>
      </c>
      <c r="E33" s="12" t="s">
        <v>641</v>
      </c>
      <c r="F33" s="12" t="s">
        <v>127</v>
      </c>
      <c r="G33" s="12">
        <v>24</v>
      </c>
      <c r="H33" s="12" t="s">
        <v>109</v>
      </c>
      <c r="I33" s="12" t="s">
        <v>103</v>
      </c>
      <c r="J33" s="12" t="s">
        <v>104</v>
      </c>
      <c r="K33" s="12" t="s">
        <v>640</v>
      </c>
      <c r="L33" s="12" t="s">
        <v>36</v>
      </c>
      <c r="M33" s="16">
        <v>25627483</v>
      </c>
      <c r="N33" s="16">
        <v>25627483</v>
      </c>
      <c r="O33" s="16">
        <v>25627483</v>
      </c>
      <c r="P33" s="18">
        <f t="shared" si="0"/>
        <v>1</v>
      </c>
    </row>
    <row r="34" spans="2:16" x14ac:dyDescent="0.25">
      <c r="B34" s="11">
        <v>32</v>
      </c>
      <c r="C34" s="13">
        <v>2401638</v>
      </c>
      <c r="D34" s="12" t="s">
        <v>119</v>
      </c>
      <c r="E34" s="12" t="s">
        <v>642</v>
      </c>
      <c r="F34" s="12" t="s">
        <v>127</v>
      </c>
      <c r="G34" s="12">
        <v>24</v>
      </c>
      <c r="H34" s="12" t="s">
        <v>109</v>
      </c>
      <c r="I34" s="12" t="s">
        <v>103</v>
      </c>
      <c r="J34" s="12" t="s">
        <v>104</v>
      </c>
      <c r="K34" s="12" t="s">
        <v>643</v>
      </c>
      <c r="L34" s="12" t="s">
        <v>36</v>
      </c>
      <c r="M34" s="16">
        <v>7200000</v>
      </c>
      <c r="N34" s="16">
        <v>7200000</v>
      </c>
      <c r="O34" s="16">
        <v>7200000</v>
      </c>
      <c r="P34" s="18">
        <f t="shared" si="0"/>
        <v>1</v>
      </c>
    </row>
    <row r="35" spans="2:16" x14ac:dyDescent="0.25">
      <c r="B35" s="11">
        <v>33</v>
      </c>
      <c r="C35" s="13">
        <v>2401638</v>
      </c>
      <c r="D35" s="12" t="s">
        <v>119</v>
      </c>
      <c r="E35" s="12" t="s">
        <v>644</v>
      </c>
      <c r="F35" s="12" t="s">
        <v>127</v>
      </c>
      <c r="G35" s="12">
        <v>24</v>
      </c>
      <c r="H35" s="12" t="s">
        <v>109</v>
      </c>
      <c r="I35" s="12" t="s">
        <v>103</v>
      </c>
      <c r="J35" s="12" t="s">
        <v>104</v>
      </c>
      <c r="K35" s="12" t="s">
        <v>643</v>
      </c>
      <c r="L35" s="12" t="s">
        <v>36</v>
      </c>
      <c r="M35" s="16">
        <v>7200000</v>
      </c>
      <c r="N35" s="16">
        <v>7200000</v>
      </c>
      <c r="O35" s="16">
        <v>7200000</v>
      </c>
      <c r="P35" s="18">
        <f t="shared" si="0"/>
        <v>1</v>
      </c>
    </row>
    <row r="36" spans="2:16" ht="15.75" thickBot="1" x14ac:dyDescent="0.3">
      <c r="B36" s="26">
        <v>34</v>
      </c>
      <c r="C36" s="28">
        <v>2401638</v>
      </c>
      <c r="D36" s="27" t="s">
        <v>119</v>
      </c>
      <c r="E36" s="27" t="s">
        <v>645</v>
      </c>
      <c r="F36" s="27" t="s">
        <v>127</v>
      </c>
      <c r="G36" s="12">
        <v>24</v>
      </c>
      <c r="H36" s="27" t="s">
        <v>109</v>
      </c>
      <c r="I36" s="27" t="s">
        <v>103</v>
      </c>
      <c r="J36" s="27" t="s">
        <v>104</v>
      </c>
      <c r="K36" s="27" t="s">
        <v>643</v>
      </c>
      <c r="L36" s="27" t="s">
        <v>36</v>
      </c>
      <c r="M36" s="24">
        <v>14400000</v>
      </c>
      <c r="N36" s="24">
        <v>14400000</v>
      </c>
      <c r="O36" s="24">
        <v>14400000</v>
      </c>
      <c r="P36" s="25">
        <f t="shared" si="0"/>
        <v>1</v>
      </c>
    </row>
  </sheetData>
  <mergeCells count="1">
    <mergeCell ref="AC1:AD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D0BAD-9802-4742-ABF4-F79593EAA7B0}">
  <sheetPr codeName="Hoja18"/>
  <dimension ref="B1:AH11"/>
  <sheetViews>
    <sheetView topLeftCell="K1" zoomScale="80" zoomScaleNormal="80" workbookViewId="0"/>
  </sheetViews>
  <sheetFormatPr baseColWidth="10" defaultColWidth="11.42578125" defaultRowHeight="15" x14ac:dyDescent="0.25"/>
  <cols>
    <col min="1" max="1" width="11.42578125" style="2"/>
    <col min="2" max="2" width="3.5703125" style="2" bestFit="1" customWidth="1"/>
    <col min="3" max="4" width="11.42578125" style="2"/>
    <col min="5" max="5" width="46.28515625" style="2" bestFit="1" customWidth="1"/>
    <col min="6" max="6" width="27.140625" style="2" bestFit="1" customWidth="1"/>
    <col min="7" max="7" width="25.42578125" style="2" hidden="1" customWidth="1"/>
    <col min="8" max="11" width="11.42578125" style="2"/>
    <col min="12" max="12" width="30.42578125" style="2" bestFit="1" customWidth="1"/>
    <col min="13" max="15" width="11.42578125" style="2"/>
    <col min="16" max="16" width="9.140625" style="2" bestFit="1" customWidth="1"/>
    <col min="17" max="18" width="11.42578125" style="2"/>
    <col min="19" max="19" width="32" style="2" bestFit="1" customWidth="1"/>
    <col min="20" max="29" width="11.42578125" style="2"/>
    <col min="30" max="30" width="30" style="2" customWidth="1"/>
    <col min="31" max="16384" width="11.42578125" style="2"/>
  </cols>
  <sheetData>
    <row r="1" spans="2:34" ht="15.75" thickBot="1" x14ac:dyDescent="0.3">
      <c r="S1" s="6" t="s">
        <v>1709</v>
      </c>
      <c r="AC1" s="82" t="s">
        <v>80</v>
      </c>
      <c r="AD1" s="83"/>
    </row>
    <row r="2" spans="2:34" ht="22.5" x14ac:dyDescent="0.25">
      <c r="B2" s="7" t="s">
        <v>81</v>
      </c>
      <c r="C2" s="8" t="s">
        <v>82</v>
      </c>
      <c r="D2" s="8" t="s">
        <v>83</v>
      </c>
      <c r="E2" s="8" t="s">
        <v>84</v>
      </c>
      <c r="F2" s="8" t="s">
        <v>85</v>
      </c>
      <c r="G2" s="8" t="s">
        <v>85</v>
      </c>
      <c r="H2" s="8" t="s">
        <v>86</v>
      </c>
      <c r="I2" s="8" t="s">
        <v>87</v>
      </c>
      <c r="J2" s="8" t="s">
        <v>88</v>
      </c>
      <c r="K2" s="8" t="s">
        <v>89</v>
      </c>
      <c r="L2" s="8" t="s">
        <v>90</v>
      </c>
      <c r="M2" s="8" t="s">
        <v>91</v>
      </c>
      <c r="N2" s="8" t="s">
        <v>1</v>
      </c>
      <c r="O2" s="8" t="s">
        <v>1708</v>
      </c>
      <c r="P2" s="9" t="s">
        <v>92</v>
      </c>
      <c r="S2" s="7" t="s">
        <v>90</v>
      </c>
      <c r="T2" s="8" t="s">
        <v>93</v>
      </c>
      <c r="U2" s="8" t="s">
        <v>94</v>
      </c>
      <c r="V2" s="8" t="s">
        <v>1</v>
      </c>
      <c r="W2" s="8" t="s">
        <v>1708</v>
      </c>
      <c r="X2" s="9" t="s">
        <v>95</v>
      </c>
      <c r="AC2" s="7" t="s">
        <v>96</v>
      </c>
      <c r="AD2" s="10" t="s">
        <v>97</v>
      </c>
      <c r="AE2" s="8" t="s">
        <v>93</v>
      </c>
      <c r="AF2" s="8" t="s">
        <v>94</v>
      </c>
      <c r="AG2" s="8" t="s">
        <v>1</v>
      </c>
      <c r="AH2" s="9" t="s">
        <v>98</v>
      </c>
    </row>
    <row r="3" spans="2:34" ht="22.5" x14ac:dyDescent="0.25">
      <c r="B3" s="11">
        <v>1</v>
      </c>
      <c r="C3" s="13" t="s">
        <v>329</v>
      </c>
      <c r="D3" s="12" t="s">
        <v>119</v>
      </c>
      <c r="E3" s="12" t="s">
        <v>330</v>
      </c>
      <c r="F3" s="12" t="s">
        <v>201</v>
      </c>
      <c r="G3" s="12">
        <v>24</v>
      </c>
      <c r="H3" s="12" t="s">
        <v>109</v>
      </c>
      <c r="I3" s="12" t="s">
        <v>122</v>
      </c>
      <c r="J3" s="12" t="s">
        <v>104</v>
      </c>
      <c r="K3" s="12" t="s">
        <v>104</v>
      </c>
      <c r="L3" s="12" t="s">
        <v>38</v>
      </c>
      <c r="M3" s="16">
        <v>162855677</v>
      </c>
      <c r="N3" s="16">
        <v>162855677</v>
      </c>
      <c r="O3" s="16">
        <v>36382811</v>
      </c>
      <c r="P3" s="18">
        <f>+O3/N3</f>
        <v>0.22340523628169254</v>
      </c>
      <c r="S3" s="17" t="s">
        <v>38</v>
      </c>
      <c r="T3" s="31">
        <f>+COUNTIF($L$2:$L$150,S3)</f>
        <v>9</v>
      </c>
      <c r="U3" s="16">
        <f>+SUMIF($L$3:$L$150,S3,$M$3:$M$150)</f>
        <v>705453337</v>
      </c>
      <c r="V3" s="16">
        <f>+SUMIF($L$3:$L$150,S3,$N$3:$N$150)</f>
        <v>705453337</v>
      </c>
      <c r="W3" s="16">
        <f>+SUMIF($L$3:$L$150,S3,$O$3:$O$150)</f>
        <v>259521368</v>
      </c>
      <c r="X3" s="18">
        <f>+W3/V3</f>
        <v>0.3678788580172242</v>
      </c>
      <c r="AC3" s="17">
        <v>24</v>
      </c>
      <c r="AD3" s="19" t="s">
        <v>106</v>
      </c>
      <c r="AE3" s="15">
        <f>+COUNTIF($G$2:$G$150,AC3)</f>
        <v>9</v>
      </c>
      <c r="AF3" s="16">
        <f>+SUMIF($G$3:$G$150,AC3,$M$3:$M$150)</f>
        <v>705453337</v>
      </c>
      <c r="AG3" s="16">
        <f>+SUMIF($G$3:$G$150,AC3,$N$3:$N$150)</f>
        <v>705453337</v>
      </c>
      <c r="AH3" s="18">
        <f>+AG3/$AG$4</f>
        <v>1</v>
      </c>
    </row>
    <row r="4" spans="2:34" ht="27.75" customHeight="1" thickBot="1" x14ac:dyDescent="0.3">
      <c r="B4" s="11">
        <v>2</v>
      </c>
      <c r="C4" s="13" t="s">
        <v>331</v>
      </c>
      <c r="D4" s="12" t="s">
        <v>119</v>
      </c>
      <c r="E4" s="12" t="s">
        <v>332</v>
      </c>
      <c r="F4" s="12" t="s">
        <v>201</v>
      </c>
      <c r="G4" s="12">
        <v>24</v>
      </c>
      <c r="H4" s="12" t="s">
        <v>109</v>
      </c>
      <c r="I4" s="12" t="s">
        <v>122</v>
      </c>
      <c r="J4" s="12" t="s">
        <v>104</v>
      </c>
      <c r="K4" s="12" t="s">
        <v>104</v>
      </c>
      <c r="L4" s="12" t="s">
        <v>38</v>
      </c>
      <c r="M4" s="16">
        <v>39780620</v>
      </c>
      <c r="N4" s="16">
        <v>39780620</v>
      </c>
      <c r="O4" s="16">
        <v>10544128</v>
      </c>
      <c r="P4" s="18">
        <f t="shared" ref="P4:P11" si="0">+O4/N4</f>
        <v>0.26505690459324166</v>
      </c>
      <c r="S4" s="21" t="s">
        <v>124</v>
      </c>
      <c r="T4" s="23">
        <f>+SUM(T3:T3)</f>
        <v>9</v>
      </c>
      <c r="U4" s="24">
        <f>+SUM(U3:U3)</f>
        <v>705453337</v>
      </c>
      <c r="V4" s="24">
        <f>+SUM(V3:V3)</f>
        <v>705453337</v>
      </c>
      <c r="W4" s="24">
        <f>+SUM(W3:W3)</f>
        <v>259521368</v>
      </c>
      <c r="X4" s="25">
        <f>+W4/V4</f>
        <v>0.3678788580172242</v>
      </c>
      <c r="AC4" s="21" t="s">
        <v>124</v>
      </c>
      <c r="AD4" s="22"/>
      <c r="AE4" s="23">
        <f>+SUM(AE3:AE3)</f>
        <v>9</v>
      </c>
      <c r="AF4" s="24">
        <f>+SUM(AF3:AF3)</f>
        <v>705453337</v>
      </c>
      <c r="AG4" s="24">
        <f>+SUM(AG3:AG3)</f>
        <v>705453337</v>
      </c>
      <c r="AH4" s="25">
        <f>+SUM(AH3:AH3)</f>
        <v>1</v>
      </c>
    </row>
    <row r="5" spans="2:34" x14ac:dyDescent="0.25">
      <c r="B5" s="11">
        <v>3</v>
      </c>
      <c r="C5" s="13" t="s">
        <v>333</v>
      </c>
      <c r="D5" s="12" t="s">
        <v>119</v>
      </c>
      <c r="E5" s="12" t="s">
        <v>334</v>
      </c>
      <c r="F5" s="12" t="s">
        <v>201</v>
      </c>
      <c r="G5" s="12">
        <v>24</v>
      </c>
      <c r="H5" s="12" t="s">
        <v>109</v>
      </c>
      <c r="I5" s="12" t="s">
        <v>122</v>
      </c>
      <c r="J5" s="12" t="s">
        <v>104</v>
      </c>
      <c r="K5" s="12" t="s">
        <v>104</v>
      </c>
      <c r="L5" s="12" t="s">
        <v>38</v>
      </c>
      <c r="M5" s="16">
        <v>62987047</v>
      </c>
      <c r="N5" s="16">
        <v>62987047</v>
      </c>
      <c r="O5" s="16">
        <v>47102137</v>
      </c>
      <c r="P5" s="18">
        <f t="shared" si="0"/>
        <v>0.74780671968952606</v>
      </c>
    </row>
    <row r="6" spans="2:34" ht="26.25" customHeight="1" x14ac:dyDescent="0.25">
      <c r="B6" s="11">
        <v>4</v>
      </c>
      <c r="C6" s="13" t="s">
        <v>337</v>
      </c>
      <c r="D6" s="12" t="s">
        <v>119</v>
      </c>
      <c r="E6" s="12" t="s">
        <v>338</v>
      </c>
      <c r="F6" s="12" t="s">
        <v>201</v>
      </c>
      <c r="G6" s="12">
        <v>24</v>
      </c>
      <c r="H6" s="12" t="s">
        <v>109</v>
      </c>
      <c r="I6" s="12" t="s">
        <v>122</v>
      </c>
      <c r="J6" s="12" t="s">
        <v>104</v>
      </c>
      <c r="K6" s="12" t="s">
        <v>104</v>
      </c>
      <c r="L6" s="12" t="s">
        <v>38</v>
      </c>
      <c r="M6" s="16">
        <v>44505898</v>
      </c>
      <c r="N6" s="16">
        <v>44505898</v>
      </c>
      <c r="O6" s="16">
        <v>8400000</v>
      </c>
      <c r="P6" s="18">
        <f t="shared" si="0"/>
        <v>0.18873902960007682</v>
      </c>
    </row>
    <row r="7" spans="2:34" x14ac:dyDescent="0.25">
      <c r="B7" s="11">
        <v>5</v>
      </c>
      <c r="C7" s="13" t="s">
        <v>341</v>
      </c>
      <c r="D7" s="12" t="s">
        <v>119</v>
      </c>
      <c r="E7" s="12" t="s">
        <v>342</v>
      </c>
      <c r="F7" s="12" t="s">
        <v>201</v>
      </c>
      <c r="G7" s="12">
        <v>24</v>
      </c>
      <c r="H7" s="12" t="s">
        <v>109</v>
      </c>
      <c r="I7" s="12" t="s">
        <v>122</v>
      </c>
      <c r="J7" s="12" t="s">
        <v>104</v>
      </c>
      <c r="K7" s="12" t="s">
        <v>104</v>
      </c>
      <c r="L7" s="12" t="s">
        <v>38</v>
      </c>
      <c r="M7" s="16">
        <v>57679951</v>
      </c>
      <c r="N7" s="16">
        <v>57679951</v>
      </c>
      <c r="O7" s="16">
        <v>15993216</v>
      </c>
      <c r="P7" s="18">
        <f t="shared" si="0"/>
        <v>0.27727513152707084</v>
      </c>
    </row>
    <row r="8" spans="2:34" ht="22.5" customHeight="1" x14ac:dyDescent="0.25">
      <c r="B8" s="11">
        <v>6</v>
      </c>
      <c r="C8" s="13" t="s">
        <v>343</v>
      </c>
      <c r="D8" s="12" t="s">
        <v>119</v>
      </c>
      <c r="E8" s="12" t="s">
        <v>344</v>
      </c>
      <c r="F8" s="12" t="s">
        <v>201</v>
      </c>
      <c r="G8" s="12">
        <v>24</v>
      </c>
      <c r="H8" s="12" t="s">
        <v>109</v>
      </c>
      <c r="I8" s="12" t="s">
        <v>103</v>
      </c>
      <c r="J8" s="12" t="s">
        <v>104</v>
      </c>
      <c r="K8" s="12" t="s">
        <v>191</v>
      </c>
      <c r="L8" s="12" t="s">
        <v>38</v>
      </c>
      <c r="M8" s="16">
        <v>53644940</v>
      </c>
      <c r="N8" s="16">
        <v>53644940</v>
      </c>
      <c r="O8" s="16">
        <v>23498092</v>
      </c>
      <c r="P8" s="18">
        <f t="shared" si="0"/>
        <v>0.43802998008759075</v>
      </c>
    </row>
    <row r="9" spans="2:34" ht="26.25" customHeight="1" x14ac:dyDescent="0.25">
      <c r="B9" s="11">
        <v>7</v>
      </c>
      <c r="C9" s="13" t="s">
        <v>347</v>
      </c>
      <c r="D9" s="12" t="s">
        <v>119</v>
      </c>
      <c r="E9" s="12" t="s">
        <v>348</v>
      </c>
      <c r="F9" s="12" t="s">
        <v>201</v>
      </c>
      <c r="G9" s="12">
        <v>24</v>
      </c>
      <c r="H9" s="12" t="s">
        <v>109</v>
      </c>
      <c r="I9" s="12" t="s">
        <v>122</v>
      </c>
      <c r="J9" s="12" t="s">
        <v>104</v>
      </c>
      <c r="K9" s="12" t="s">
        <v>104</v>
      </c>
      <c r="L9" s="12" t="s">
        <v>38</v>
      </c>
      <c r="M9" s="16">
        <v>44051364</v>
      </c>
      <c r="N9" s="16">
        <v>44051364</v>
      </c>
      <c r="O9" s="16">
        <v>27052329</v>
      </c>
      <c r="P9" s="18">
        <f t="shared" si="0"/>
        <v>0.61410877084305493</v>
      </c>
    </row>
    <row r="10" spans="2:34" x14ac:dyDescent="0.25">
      <c r="B10" s="11">
        <v>8</v>
      </c>
      <c r="C10" s="13" t="s">
        <v>351</v>
      </c>
      <c r="D10" s="12" t="s">
        <v>119</v>
      </c>
      <c r="E10" s="12" t="s">
        <v>352</v>
      </c>
      <c r="F10" s="12" t="s">
        <v>201</v>
      </c>
      <c r="G10" s="12">
        <v>24</v>
      </c>
      <c r="H10" s="12" t="s">
        <v>109</v>
      </c>
      <c r="I10" s="12" t="s">
        <v>122</v>
      </c>
      <c r="J10" s="12" t="s">
        <v>104</v>
      </c>
      <c r="K10" s="12" t="s">
        <v>104</v>
      </c>
      <c r="L10" s="12" t="s">
        <v>38</v>
      </c>
      <c r="M10" s="16">
        <v>182381783</v>
      </c>
      <c r="N10" s="16">
        <v>182381783</v>
      </c>
      <c r="O10" s="16">
        <v>61982598</v>
      </c>
      <c r="P10" s="18">
        <f t="shared" si="0"/>
        <v>0.3398508172277272</v>
      </c>
    </row>
    <row r="11" spans="2:34" x14ac:dyDescent="0.25">
      <c r="B11" s="11">
        <v>9</v>
      </c>
      <c r="C11" s="13" t="s">
        <v>353</v>
      </c>
      <c r="D11" s="12" t="s">
        <v>119</v>
      </c>
      <c r="E11" s="12" t="s">
        <v>354</v>
      </c>
      <c r="F11" s="12" t="s">
        <v>201</v>
      </c>
      <c r="G11" s="12">
        <v>24</v>
      </c>
      <c r="H11" s="12" t="s">
        <v>109</v>
      </c>
      <c r="I11" s="12" t="s">
        <v>122</v>
      </c>
      <c r="J11" s="12" t="s">
        <v>104</v>
      </c>
      <c r="K11" s="12" t="s">
        <v>104</v>
      </c>
      <c r="L11" s="12" t="s">
        <v>38</v>
      </c>
      <c r="M11" s="16">
        <v>57566057</v>
      </c>
      <c r="N11" s="16">
        <v>57566057</v>
      </c>
      <c r="O11" s="16">
        <v>28566057</v>
      </c>
      <c r="P11" s="18">
        <f t="shared" si="0"/>
        <v>0.49623091260184798</v>
      </c>
    </row>
  </sheetData>
  <mergeCells count="1">
    <mergeCell ref="AC1:AD1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9668F-505C-44D6-827D-1E70059A053B}">
  <sheetPr codeName="Hoja19"/>
  <dimension ref="B1:AG99"/>
  <sheetViews>
    <sheetView zoomScale="80" zoomScaleNormal="80" workbookViewId="0"/>
  </sheetViews>
  <sheetFormatPr baseColWidth="10" defaultColWidth="11.42578125" defaultRowHeight="15" x14ac:dyDescent="0.25"/>
  <cols>
    <col min="1" max="1" width="11.42578125" style="2"/>
    <col min="2" max="2" width="3.5703125" style="2" bestFit="1" customWidth="1"/>
    <col min="3" max="4" width="11.42578125" style="2"/>
    <col min="5" max="5" width="91.5703125" style="2" bestFit="1" customWidth="1"/>
    <col min="6" max="6" width="18.5703125" style="2" bestFit="1" customWidth="1"/>
    <col min="7" max="7" width="18.5703125" style="2" hidden="1" customWidth="1"/>
    <col min="8" max="11" width="11.42578125" style="2"/>
    <col min="12" max="12" width="26.42578125" style="2" bestFit="1" customWidth="1"/>
    <col min="13" max="13" width="14.5703125" style="2" bestFit="1" customWidth="1"/>
    <col min="14" max="14" width="13.140625" style="2" bestFit="1" customWidth="1"/>
    <col min="15" max="15" width="14.85546875" style="2" bestFit="1" customWidth="1"/>
    <col min="16" max="18" width="11.42578125" style="2"/>
    <col min="19" max="19" width="30.42578125" style="2" bestFit="1" customWidth="1"/>
    <col min="20" max="20" width="11.42578125" style="2"/>
    <col min="21" max="21" width="15.140625" style="2" bestFit="1" customWidth="1"/>
    <col min="22" max="22" width="16.5703125" style="2" bestFit="1" customWidth="1"/>
    <col min="23" max="23" width="19.5703125" style="2" bestFit="1" customWidth="1"/>
    <col min="24" max="28" width="11.42578125" style="2"/>
    <col min="29" max="29" width="48.85546875" style="2" customWidth="1"/>
    <col min="30" max="30" width="15.42578125" style="2" customWidth="1"/>
    <col min="31" max="31" width="15.140625" style="2" bestFit="1" customWidth="1"/>
    <col min="32" max="32" width="16.5703125" style="2" bestFit="1" customWidth="1"/>
    <col min="33" max="33" width="18.7109375" style="2" customWidth="1"/>
    <col min="34" max="16384" width="11.42578125" style="2"/>
  </cols>
  <sheetData>
    <row r="1" spans="2:33" ht="15.75" thickBot="1" x14ac:dyDescent="0.3">
      <c r="S1" s="6" t="s">
        <v>1709</v>
      </c>
      <c r="AB1" s="82" t="s">
        <v>80</v>
      </c>
      <c r="AC1" s="83"/>
    </row>
    <row r="2" spans="2:33" ht="22.5" x14ac:dyDescent="0.25">
      <c r="B2" s="7" t="s">
        <v>81</v>
      </c>
      <c r="C2" s="8" t="s">
        <v>82</v>
      </c>
      <c r="D2" s="8" t="s">
        <v>83</v>
      </c>
      <c r="E2" s="8" t="s">
        <v>84</v>
      </c>
      <c r="F2" s="8" t="s">
        <v>85</v>
      </c>
      <c r="G2" s="8" t="s">
        <v>85</v>
      </c>
      <c r="H2" s="8" t="s">
        <v>86</v>
      </c>
      <c r="I2" s="8" t="s">
        <v>87</v>
      </c>
      <c r="J2" s="8" t="s">
        <v>88</v>
      </c>
      <c r="K2" s="8" t="s">
        <v>89</v>
      </c>
      <c r="L2" s="8" t="s">
        <v>90</v>
      </c>
      <c r="M2" s="8" t="s">
        <v>91</v>
      </c>
      <c r="N2" s="8" t="s">
        <v>1</v>
      </c>
      <c r="O2" s="8" t="s">
        <v>1708</v>
      </c>
      <c r="P2" s="9" t="s">
        <v>92</v>
      </c>
      <c r="S2" s="7" t="s">
        <v>90</v>
      </c>
      <c r="T2" s="8" t="s">
        <v>93</v>
      </c>
      <c r="U2" s="8" t="s">
        <v>94</v>
      </c>
      <c r="V2" s="8" t="s">
        <v>1</v>
      </c>
      <c r="W2" s="8" t="s">
        <v>1708</v>
      </c>
      <c r="X2" s="9" t="s">
        <v>95</v>
      </c>
      <c r="AB2" s="7" t="s">
        <v>96</v>
      </c>
      <c r="AC2" s="10" t="s">
        <v>97</v>
      </c>
      <c r="AD2" s="8" t="s">
        <v>93</v>
      </c>
      <c r="AE2" s="8" t="s">
        <v>94</v>
      </c>
      <c r="AF2" s="8" t="s">
        <v>1</v>
      </c>
      <c r="AG2" s="9" t="s">
        <v>98</v>
      </c>
    </row>
    <row r="3" spans="2:33" x14ac:dyDescent="0.25">
      <c r="B3" s="11">
        <v>1</v>
      </c>
      <c r="C3" s="13">
        <v>30464382</v>
      </c>
      <c r="D3" s="12" t="s">
        <v>99</v>
      </c>
      <c r="E3" s="12" t="s">
        <v>646</v>
      </c>
      <c r="F3" s="12" t="s">
        <v>101</v>
      </c>
      <c r="G3" s="12">
        <v>31</v>
      </c>
      <c r="H3" s="12" t="s">
        <v>109</v>
      </c>
      <c r="I3" s="12" t="s">
        <v>122</v>
      </c>
      <c r="J3" s="12" t="s">
        <v>104</v>
      </c>
      <c r="K3" s="12" t="s">
        <v>104</v>
      </c>
      <c r="L3" s="12" t="s">
        <v>42</v>
      </c>
      <c r="M3" s="75">
        <v>321942131</v>
      </c>
      <c r="N3" s="16">
        <v>321942131</v>
      </c>
      <c r="O3" s="16">
        <v>62062</v>
      </c>
      <c r="P3" s="18">
        <f>+O3/N3</f>
        <v>1.927737752347797E-4</v>
      </c>
      <c r="S3" s="17" t="s">
        <v>47</v>
      </c>
      <c r="T3" s="31">
        <f t="shared" ref="T3:T10" si="0">+COUNTIF($L$2:$L$149,S3)</f>
        <v>43</v>
      </c>
      <c r="U3" s="16">
        <f t="shared" ref="U3:U10" si="1">+SUMIF($L$3:$L$149,S3,$M$3:$M$149)</f>
        <v>180856451359</v>
      </c>
      <c r="V3" s="16">
        <f t="shared" ref="V3:V10" si="2">+SUMIF($L$3:$L$149,S3,$N$3:$N$149)</f>
        <v>55674967298</v>
      </c>
      <c r="W3" s="16">
        <f t="shared" ref="W3:W10" si="3">+SUMIF($L$3:$L$149,S3,$O$3:$O$149)</f>
        <v>31453214702</v>
      </c>
      <c r="X3" s="18">
        <f t="shared" ref="X3:X11" si="4">+W3/V3</f>
        <v>0.5649435685098263</v>
      </c>
      <c r="AB3" s="17">
        <v>24</v>
      </c>
      <c r="AC3" s="19" t="s">
        <v>106</v>
      </c>
      <c r="AD3" s="15">
        <f>+COUNTIF($G$2:$G$149,AB3)</f>
        <v>1</v>
      </c>
      <c r="AE3" s="16">
        <f ca="1">+SUMIF($G$3:$G$149,AB3,$M$2:$M$99)</f>
        <v>244600000</v>
      </c>
      <c r="AF3" s="16">
        <f>+SUMIF($G$3:$G$149,AB3,$N$3:$N$149)</f>
        <v>119447000</v>
      </c>
      <c r="AG3" s="18">
        <f>+AF3/$AF$5</f>
        <v>1.1863038830821735E-3</v>
      </c>
    </row>
    <row r="4" spans="2:33" x14ac:dyDescent="0.25">
      <c r="B4" s="11">
        <v>2</v>
      </c>
      <c r="C4" s="13">
        <v>40002965</v>
      </c>
      <c r="D4" s="12" t="s">
        <v>99</v>
      </c>
      <c r="E4" s="12" t="s">
        <v>647</v>
      </c>
      <c r="F4" s="12" t="s">
        <v>101</v>
      </c>
      <c r="G4" s="12">
        <v>31</v>
      </c>
      <c r="H4" s="12" t="s">
        <v>109</v>
      </c>
      <c r="I4" s="12" t="s">
        <v>103</v>
      </c>
      <c r="J4" s="12" t="s">
        <v>104</v>
      </c>
      <c r="K4" s="12" t="s">
        <v>191</v>
      </c>
      <c r="L4" s="12" t="s">
        <v>42</v>
      </c>
      <c r="M4" s="75">
        <v>250500000</v>
      </c>
      <c r="N4" s="16">
        <v>250500000</v>
      </c>
      <c r="O4" s="16">
        <v>58411</v>
      </c>
      <c r="P4" s="18">
        <f>+O4/N4</f>
        <v>2.3317764471057884E-4</v>
      </c>
      <c r="S4" s="17" t="s">
        <v>44</v>
      </c>
      <c r="T4" s="31">
        <f t="shared" si="0"/>
        <v>11</v>
      </c>
      <c r="U4" s="16">
        <f t="shared" si="1"/>
        <v>72512591283</v>
      </c>
      <c r="V4" s="16">
        <f t="shared" si="2"/>
        <v>24163707296</v>
      </c>
      <c r="W4" s="16">
        <f t="shared" si="3"/>
        <v>13806810733</v>
      </c>
      <c r="X4" s="18">
        <f t="shared" si="4"/>
        <v>0.57138627628077354</v>
      </c>
      <c r="AB4" s="17">
        <v>31</v>
      </c>
      <c r="AC4" s="20" t="s">
        <v>111</v>
      </c>
      <c r="AD4" s="15">
        <f>+COUNTIF($G$2:$G$149,AB4)</f>
        <v>96</v>
      </c>
      <c r="AE4" s="16">
        <f t="shared" ref="AE4" ca="1" si="5">+SUMIF($G$3:$G$149,AB4,$M$2:$M$99)</f>
        <v>457851777439</v>
      </c>
      <c r="AF4" s="16">
        <f>+SUMIF($G$3:$G$149,AB4,$N$3:$N$149)</f>
        <v>100568919365</v>
      </c>
      <c r="AG4" s="18">
        <f>+AF4/$AF$5</f>
        <v>0.99881369611691784</v>
      </c>
    </row>
    <row r="5" spans="2:33" ht="15.75" thickBot="1" x14ac:dyDescent="0.3">
      <c r="B5" s="11">
        <v>3</v>
      </c>
      <c r="C5" s="13">
        <v>30464757</v>
      </c>
      <c r="D5" s="12" t="s">
        <v>99</v>
      </c>
      <c r="E5" s="12" t="s">
        <v>648</v>
      </c>
      <c r="F5" s="12" t="s">
        <v>101</v>
      </c>
      <c r="G5" s="12">
        <v>31</v>
      </c>
      <c r="H5" s="12" t="s">
        <v>109</v>
      </c>
      <c r="I5" s="12" t="s">
        <v>122</v>
      </c>
      <c r="J5" s="12" t="s">
        <v>104</v>
      </c>
      <c r="K5" s="12" t="s">
        <v>104</v>
      </c>
      <c r="L5" s="12" t="s">
        <v>43</v>
      </c>
      <c r="M5" s="75">
        <v>51809617</v>
      </c>
      <c r="N5" s="16">
        <v>51809617</v>
      </c>
      <c r="O5" s="16">
        <v>62000</v>
      </c>
      <c r="P5" s="18">
        <f t="shared" ref="P5:P67" si="6">+O5/N5</f>
        <v>1.1966890239702023E-3</v>
      </c>
      <c r="S5" s="17" t="s">
        <v>40</v>
      </c>
      <c r="T5" s="31">
        <f t="shared" si="0"/>
        <v>12</v>
      </c>
      <c r="U5" s="16">
        <f t="shared" si="1"/>
        <v>188275500599</v>
      </c>
      <c r="V5" s="16">
        <f t="shared" si="2"/>
        <v>12070654490</v>
      </c>
      <c r="W5" s="16">
        <f t="shared" si="3"/>
        <v>1405942691</v>
      </c>
      <c r="X5" s="18">
        <f t="shared" si="4"/>
        <v>0.11647609432982785</v>
      </c>
      <c r="AB5" s="21" t="s">
        <v>124</v>
      </c>
      <c r="AC5" s="22"/>
      <c r="AD5" s="23">
        <f>+SUM(AD3:AD4)</f>
        <v>97</v>
      </c>
      <c r="AE5" s="16">
        <f ca="1">+SUM(AE3:AE4)</f>
        <v>458096377439</v>
      </c>
      <c r="AF5" s="24">
        <f>+SUM(AF3:AF4)</f>
        <v>100688366365</v>
      </c>
      <c r="AG5" s="25">
        <f>+SUM(AG3:AG4)</f>
        <v>1</v>
      </c>
    </row>
    <row r="6" spans="2:33" x14ac:dyDescent="0.25">
      <c r="B6" s="11">
        <v>4</v>
      </c>
      <c r="C6" s="13">
        <v>30046530</v>
      </c>
      <c r="D6" s="12" t="s">
        <v>99</v>
      </c>
      <c r="E6" s="12" t="s">
        <v>649</v>
      </c>
      <c r="F6" s="12" t="s">
        <v>101</v>
      </c>
      <c r="G6" s="12">
        <v>31</v>
      </c>
      <c r="H6" s="12" t="s">
        <v>109</v>
      </c>
      <c r="I6" s="12" t="s">
        <v>103</v>
      </c>
      <c r="J6" s="12" t="s">
        <v>104</v>
      </c>
      <c r="K6" s="12" t="s">
        <v>320</v>
      </c>
      <c r="L6" s="12" t="s">
        <v>46</v>
      </c>
      <c r="M6" s="75">
        <v>123180169</v>
      </c>
      <c r="N6" s="16">
        <v>123180169</v>
      </c>
      <c r="O6" s="16">
        <v>104181000</v>
      </c>
      <c r="P6" s="18">
        <f t="shared" si="6"/>
        <v>0.84576113871056635</v>
      </c>
      <c r="S6" s="17" t="s">
        <v>41</v>
      </c>
      <c r="T6" s="31">
        <f t="shared" si="0"/>
        <v>17</v>
      </c>
      <c r="U6" s="16">
        <f t="shared" si="1"/>
        <v>12154304162</v>
      </c>
      <c r="V6" s="16">
        <f t="shared" si="2"/>
        <v>5317201399</v>
      </c>
      <c r="W6" s="16">
        <f t="shared" si="3"/>
        <v>1287122617</v>
      </c>
      <c r="X6" s="18">
        <f t="shared" si="4"/>
        <v>0.24206768192795325</v>
      </c>
    </row>
    <row r="7" spans="2:33" x14ac:dyDescent="0.25">
      <c r="B7" s="11">
        <v>5</v>
      </c>
      <c r="C7" s="13">
        <v>30066711</v>
      </c>
      <c r="D7" s="12" t="s">
        <v>99</v>
      </c>
      <c r="E7" s="12" t="s">
        <v>650</v>
      </c>
      <c r="F7" s="12" t="s">
        <v>101</v>
      </c>
      <c r="G7" s="12">
        <v>31</v>
      </c>
      <c r="H7" s="12" t="s">
        <v>109</v>
      </c>
      <c r="I7" s="12" t="s">
        <v>103</v>
      </c>
      <c r="J7" s="12" t="s">
        <v>104</v>
      </c>
      <c r="K7" s="12" t="s">
        <v>172</v>
      </c>
      <c r="L7" s="12" t="s">
        <v>46</v>
      </c>
      <c r="M7" s="75">
        <v>1072842109</v>
      </c>
      <c r="N7" s="16">
        <v>1072842109</v>
      </c>
      <c r="O7" s="16">
        <v>533724887</v>
      </c>
      <c r="P7" s="18">
        <f t="shared" si="6"/>
        <v>0.49748689254701878</v>
      </c>
      <c r="S7" s="17" t="s">
        <v>46</v>
      </c>
      <c r="T7" s="31">
        <f t="shared" si="0"/>
        <v>9</v>
      </c>
      <c r="U7" s="16">
        <f t="shared" si="1"/>
        <v>5157578003</v>
      </c>
      <c r="V7" s="16">
        <f t="shared" si="2"/>
        <v>2668137134</v>
      </c>
      <c r="W7" s="16">
        <f t="shared" si="3"/>
        <v>997570306</v>
      </c>
      <c r="X7" s="18">
        <f t="shared" si="4"/>
        <v>0.37388269639067212</v>
      </c>
    </row>
    <row r="8" spans="2:33" x14ac:dyDescent="0.25">
      <c r="B8" s="11">
        <v>6</v>
      </c>
      <c r="C8" s="13">
        <v>30084249</v>
      </c>
      <c r="D8" s="12" t="s">
        <v>99</v>
      </c>
      <c r="E8" s="12" t="s">
        <v>651</v>
      </c>
      <c r="F8" s="12" t="s">
        <v>101</v>
      </c>
      <c r="G8" s="12">
        <v>31</v>
      </c>
      <c r="H8" s="12" t="s">
        <v>109</v>
      </c>
      <c r="I8" s="12" t="s">
        <v>103</v>
      </c>
      <c r="J8" s="12" t="s">
        <v>104</v>
      </c>
      <c r="K8" s="12" t="s">
        <v>172</v>
      </c>
      <c r="L8" s="12" t="s">
        <v>46</v>
      </c>
      <c r="M8" s="75">
        <v>16592</v>
      </c>
      <c r="N8" s="16">
        <v>16592</v>
      </c>
      <c r="O8" s="16">
        <v>0</v>
      </c>
      <c r="P8" s="18">
        <f t="shared" si="6"/>
        <v>0</v>
      </c>
      <c r="S8" s="17" t="s">
        <v>45</v>
      </c>
      <c r="T8" s="31">
        <f t="shared" si="0"/>
        <v>2</v>
      </c>
      <c r="U8" s="16">
        <f t="shared" si="1"/>
        <v>50000000</v>
      </c>
      <c r="V8" s="16">
        <f t="shared" si="2"/>
        <v>169447000</v>
      </c>
      <c r="W8" s="16">
        <f t="shared" si="3"/>
        <v>119447000</v>
      </c>
      <c r="X8" s="18">
        <f t="shared" si="4"/>
        <v>0.70492248313631989</v>
      </c>
    </row>
    <row r="9" spans="2:33" x14ac:dyDescent="0.25">
      <c r="B9" s="11">
        <v>7</v>
      </c>
      <c r="C9" s="13">
        <v>30096566</v>
      </c>
      <c r="D9" s="12" t="s">
        <v>99</v>
      </c>
      <c r="E9" s="12" t="s">
        <v>652</v>
      </c>
      <c r="F9" s="12" t="s">
        <v>101</v>
      </c>
      <c r="G9" s="12">
        <v>31</v>
      </c>
      <c r="H9" s="12" t="s">
        <v>653</v>
      </c>
      <c r="I9" s="12" t="s">
        <v>103</v>
      </c>
      <c r="J9" s="12" t="s">
        <v>104</v>
      </c>
      <c r="K9" s="12" t="s">
        <v>172</v>
      </c>
      <c r="L9" s="12" t="s">
        <v>46</v>
      </c>
      <c r="M9" s="75">
        <v>44750000</v>
      </c>
      <c r="N9" s="16">
        <v>44750000</v>
      </c>
      <c r="O9" s="16">
        <v>39805000</v>
      </c>
      <c r="P9" s="18">
        <f t="shared" si="6"/>
        <v>0.88949720670391064</v>
      </c>
      <c r="S9" s="17" t="s">
        <v>43</v>
      </c>
      <c r="T9" s="31">
        <f t="shared" si="0"/>
        <v>1</v>
      </c>
      <c r="U9" s="16">
        <f t="shared" si="1"/>
        <v>51809617</v>
      </c>
      <c r="V9" s="16">
        <f t="shared" si="2"/>
        <v>51809617</v>
      </c>
      <c r="W9" s="16">
        <f t="shared" si="3"/>
        <v>62000</v>
      </c>
      <c r="X9" s="18">
        <f t="shared" si="4"/>
        <v>1.1966890239702023E-3</v>
      </c>
    </row>
    <row r="10" spans="2:33" x14ac:dyDescent="0.25">
      <c r="B10" s="11">
        <v>8</v>
      </c>
      <c r="C10" s="13">
        <v>30100454</v>
      </c>
      <c r="D10" s="12" t="s">
        <v>99</v>
      </c>
      <c r="E10" s="12" t="s">
        <v>654</v>
      </c>
      <c r="F10" s="12" t="s">
        <v>101</v>
      </c>
      <c r="G10" s="12">
        <v>31</v>
      </c>
      <c r="H10" s="12" t="s">
        <v>109</v>
      </c>
      <c r="I10" s="12" t="s">
        <v>103</v>
      </c>
      <c r="J10" s="12" t="s">
        <v>104</v>
      </c>
      <c r="K10" s="12" t="s">
        <v>555</v>
      </c>
      <c r="L10" s="12" t="s">
        <v>46</v>
      </c>
      <c r="M10" s="75">
        <v>883895629</v>
      </c>
      <c r="N10" s="16">
        <v>112194411</v>
      </c>
      <c r="O10" s="16">
        <v>194411</v>
      </c>
      <c r="P10" s="18">
        <f t="shared" si="6"/>
        <v>1.7328046759833697E-3</v>
      </c>
      <c r="S10" s="17" t="s">
        <v>42</v>
      </c>
      <c r="T10" s="31">
        <f t="shared" si="0"/>
        <v>2</v>
      </c>
      <c r="U10" s="16">
        <f t="shared" si="1"/>
        <v>572442131</v>
      </c>
      <c r="V10" s="16">
        <f t="shared" si="2"/>
        <v>572442131</v>
      </c>
      <c r="W10" s="16">
        <f t="shared" si="3"/>
        <v>120473</v>
      </c>
      <c r="X10" s="18">
        <f t="shared" si="4"/>
        <v>2.1045446076714433E-4</v>
      </c>
    </row>
    <row r="11" spans="2:33" ht="15.75" thickBot="1" x14ac:dyDescent="0.3">
      <c r="B11" s="11">
        <v>9</v>
      </c>
      <c r="C11" s="13">
        <v>30121129</v>
      </c>
      <c r="D11" s="12" t="s">
        <v>99</v>
      </c>
      <c r="E11" s="12" t="s">
        <v>655</v>
      </c>
      <c r="F11" s="12" t="s">
        <v>101</v>
      </c>
      <c r="G11" s="12">
        <v>31</v>
      </c>
      <c r="H11" s="12" t="s">
        <v>109</v>
      </c>
      <c r="I11" s="12" t="s">
        <v>103</v>
      </c>
      <c r="J11" s="12" t="s">
        <v>104</v>
      </c>
      <c r="K11" s="12" t="s">
        <v>320</v>
      </c>
      <c r="L11" s="12" t="s">
        <v>46</v>
      </c>
      <c r="M11" s="15">
        <v>0</v>
      </c>
      <c r="N11" s="16">
        <v>0</v>
      </c>
      <c r="O11" s="16">
        <v>0</v>
      </c>
      <c r="P11" s="18">
        <v>0</v>
      </c>
      <c r="S11" s="21" t="s">
        <v>124</v>
      </c>
      <c r="T11" s="23">
        <f>+SUM(T3:T10)</f>
        <v>97</v>
      </c>
      <c r="U11" s="24">
        <f t="shared" ref="U11:W11" si="7">+SUM(U3:U10)</f>
        <v>459630677154</v>
      </c>
      <c r="V11" s="24">
        <f t="shared" si="7"/>
        <v>100688366365</v>
      </c>
      <c r="W11" s="24">
        <f t="shared" si="7"/>
        <v>49070290522</v>
      </c>
      <c r="X11" s="25">
        <f t="shared" si="4"/>
        <v>0.48734816437599077</v>
      </c>
    </row>
    <row r="12" spans="2:33" x14ac:dyDescent="0.25">
      <c r="B12" s="11">
        <v>10</v>
      </c>
      <c r="C12" s="13">
        <v>30426422</v>
      </c>
      <c r="D12" s="12" t="s">
        <v>99</v>
      </c>
      <c r="E12" s="12" t="s">
        <v>656</v>
      </c>
      <c r="F12" s="12" t="s">
        <v>101</v>
      </c>
      <c r="G12" s="12">
        <v>31</v>
      </c>
      <c r="H12" s="12" t="s">
        <v>109</v>
      </c>
      <c r="I12" s="12" t="s">
        <v>103</v>
      </c>
      <c r="J12" s="12" t="s">
        <v>104</v>
      </c>
      <c r="K12" s="12" t="s">
        <v>320</v>
      </c>
      <c r="L12" s="12" t="s">
        <v>46</v>
      </c>
      <c r="M12" s="75">
        <v>300802387</v>
      </c>
      <c r="N12" s="16">
        <v>134802387</v>
      </c>
      <c r="O12" s="16">
        <v>282077</v>
      </c>
      <c r="P12" s="18">
        <f t="shared" si="6"/>
        <v>2.0925222933923268E-3</v>
      </c>
    </row>
    <row r="13" spans="2:33" x14ac:dyDescent="0.25">
      <c r="B13" s="11">
        <v>11</v>
      </c>
      <c r="C13" s="13">
        <v>30426876</v>
      </c>
      <c r="D13" s="12" t="s">
        <v>99</v>
      </c>
      <c r="E13" s="12" t="s">
        <v>657</v>
      </c>
      <c r="F13" s="12" t="s">
        <v>101</v>
      </c>
      <c r="G13" s="12">
        <v>31</v>
      </c>
      <c r="H13" s="12" t="s">
        <v>653</v>
      </c>
      <c r="I13" s="12" t="s">
        <v>103</v>
      </c>
      <c r="J13" s="12" t="s">
        <v>104</v>
      </c>
      <c r="K13" s="12" t="s">
        <v>165</v>
      </c>
      <c r="L13" s="12" t="s">
        <v>46</v>
      </c>
      <c r="M13" s="15">
        <v>0</v>
      </c>
      <c r="N13" s="16">
        <v>0</v>
      </c>
      <c r="O13" s="16">
        <v>0</v>
      </c>
      <c r="P13" s="18">
        <v>0</v>
      </c>
    </row>
    <row r="14" spans="2:33" x14ac:dyDescent="0.25">
      <c r="B14" s="11">
        <v>12</v>
      </c>
      <c r="C14" s="13">
        <v>30464311</v>
      </c>
      <c r="D14" s="12" t="s">
        <v>99</v>
      </c>
      <c r="E14" s="12" t="s">
        <v>658</v>
      </c>
      <c r="F14" s="12" t="s">
        <v>101</v>
      </c>
      <c r="G14" s="12">
        <v>31</v>
      </c>
      <c r="H14" s="12" t="s">
        <v>109</v>
      </c>
      <c r="I14" s="12" t="s">
        <v>122</v>
      </c>
      <c r="J14" s="12" t="s">
        <v>104</v>
      </c>
      <c r="K14" s="12" t="s">
        <v>104</v>
      </c>
      <c r="L14" s="12" t="s">
        <v>46</v>
      </c>
      <c r="M14" s="75">
        <v>2732091117</v>
      </c>
      <c r="N14" s="16">
        <v>1180351466</v>
      </c>
      <c r="O14" s="16">
        <v>319382931</v>
      </c>
      <c r="P14" s="18">
        <f t="shared" si="6"/>
        <v>0.27058290704067289</v>
      </c>
    </row>
    <row r="15" spans="2:33" x14ac:dyDescent="0.25">
      <c r="B15" s="11">
        <v>13</v>
      </c>
      <c r="C15" s="13">
        <v>20185034</v>
      </c>
      <c r="D15" s="12" t="s">
        <v>99</v>
      </c>
      <c r="E15" s="12" t="s">
        <v>659</v>
      </c>
      <c r="F15" s="12" t="s">
        <v>101</v>
      </c>
      <c r="G15" s="12">
        <v>31</v>
      </c>
      <c r="H15" s="12" t="s">
        <v>109</v>
      </c>
      <c r="I15" s="12" t="s">
        <v>103</v>
      </c>
      <c r="J15" s="12" t="s">
        <v>104</v>
      </c>
      <c r="K15" s="12" t="s">
        <v>113</v>
      </c>
      <c r="L15" s="12" t="s">
        <v>44</v>
      </c>
      <c r="M15" s="75">
        <v>36081400182</v>
      </c>
      <c r="N15" s="16">
        <v>20302141743</v>
      </c>
      <c r="O15" s="16">
        <v>12799497757</v>
      </c>
      <c r="P15" s="18">
        <f t="shared" si="6"/>
        <v>0.63045061545849734</v>
      </c>
    </row>
    <row r="16" spans="2:33" x14ac:dyDescent="0.25">
      <c r="B16" s="11">
        <v>14</v>
      </c>
      <c r="C16" s="13">
        <v>20188777</v>
      </c>
      <c r="D16" s="12" t="s">
        <v>99</v>
      </c>
      <c r="E16" s="12" t="s">
        <v>660</v>
      </c>
      <c r="F16" s="12" t="s">
        <v>101</v>
      </c>
      <c r="G16" s="12">
        <v>31</v>
      </c>
      <c r="H16" s="12" t="s">
        <v>653</v>
      </c>
      <c r="I16" s="12" t="s">
        <v>168</v>
      </c>
      <c r="J16" s="12" t="s">
        <v>328</v>
      </c>
      <c r="K16" s="12" t="s">
        <v>104</v>
      </c>
      <c r="L16" s="12" t="s">
        <v>44</v>
      </c>
      <c r="M16" s="75">
        <v>45193807</v>
      </c>
      <c r="N16" s="16">
        <v>45193807</v>
      </c>
      <c r="O16" s="16">
        <v>0</v>
      </c>
      <c r="P16" s="18">
        <f t="shared" si="6"/>
        <v>0</v>
      </c>
    </row>
    <row r="17" spans="2:16" x14ac:dyDescent="0.25">
      <c r="B17" s="11">
        <v>15</v>
      </c>
      <c r="C17" s="13">
        <v>30065689</v>
      </c>
      <c r="D17" s="12" t="s">
        <v>99</v>
      </c>
      <c r="E17" s="12" t="s">
        <v>661</v>
      </c>
      <c r="F17" s="12" t="s">
        <v>101</v>
      </c>
      <c r="G17" s="12">
        <v>31</v>
      </c>
      <c r="H17" s="12" t="s">
        <v>653</v>
      </c>
      <c r="I17" s="12" t="s">
        <v>103</v>
      </c>
      <c r="J17" s="12" t="s">
        <v>104</v>
      </c>
      <c r="K17" s="12" t="s">
        <v>113</v>
      </c>
      <c r="L17" s="12" t="s">
        <v>44</v>
      </c>
      <c r="M17" s="75">
        <v>373768379</v>
      </c>
      <c r="N17" s="16">
        <v>373768379</v>
      </c>
      <c r="O17" s="16">
        <v>373767784</v>
      </c>
      <c r="P17" s="18">
        <f t="shared" si="6"/>
        <v>0.9999984081050366</v>
      </c>
    </row>
    <row r="18" spans="2:16" x14ac:dyDescent="0.25">
      <c r="B18" s="11">
        <v>16</v>
      </c>
      <c r="C18" s="13">
        <v>30091693</v>
      </c>
      <c r="D18" s="12" t="s">
        <v>99</v>
      </c>
      <c r="E18" s="12" t="s">
        <v>662</v>
      </c>
      <c r="F18" s="12" t="s">
        <v>101</v>
      </c>
      <c r="G18" s="12">
        <v>31</v>
      </c>
      <c r="H18" s="12" t="s">
        <v>109</v>
      </c>
      <c r="I18" s="12" t="s">
        <v>103</v>
      </c>
      <c r="J18" s="12" t="s">
        <v>104</v>
      </c>
      <c r="K18" s="12" t="s">
        <v>300</v>
      </c>
      <c r="L18" s="12" t="s">
        <v>44</v>
      </c>
      <c r="M18" s="75">
        <v>1181097747</v>
      </c>
      <c r="N18" s="16">
        <v>1071087747</v>
      </c>
      <c r="O18" s="16">
        <v>94054135</v>
      </c>
      <c r="P18" s="18">
        <f t="shared" si="6"/>
        <v>8.7811792510403913E-2</v>
      </c>
    </row>
    <row r="19" spans="2:16" x14ac:dyDescent="0.25">
      <c r="B19" s="11">
        <v>17</v>
      </c>
      <c r="C19" s="13">
        <v>30091704</v>
      </c>
      <c r="D19" s="12" t="s">
        <v>99</v>
      </c>
      <c r="E19" s="12" t="s">
        <v>663</v>
      </c>
      <c r="F19" s="12" t="s">
        <v>101</v>
      </c>
      <c r="G19" s="12">
        <v>31</v>
      </c>
      <c r="H19" s="12" t="s">
        <v>109</v>
      </c>
      <c r="I19" s="12" t="s">
        <v>103</v>
      </c>
      <c r="J19" s="12" t="s">
        <v>104</v>
      </c>
      <c r="K19" s="12" t="s">
        <v>300</v>
      </c>
      <c r="L19" s="12" t="s">
        <v>44</v>
      </c>
      <c r="M19" s="75">
        <v>730444389</v>
      </c>
      <c r="N19" s="16">
        <v>337690841</v>
      </c>
      <c r="O19" s="16">
        <v>186676800</v>
      </c>
      <c r="P19" s="18">
        <f t="shared" si="6"/>
        <v>0.55280385884081473</v>
      </c>
    </row>
    <row r="20" spans="2:16" x14ac:dyDescent="0.25">
      <c r="B20" s="11">
        <v>18</v>
      </c>
      <c r="C20" s="13">
        <v>30117947</v>
      </c>
      <c r="D20" s="12" t="s">
        <v>99</v>
      </c>
      <c r="E20" s="12" t="s">
        <v>664</v>
      </c>
      <c r="F20" s="12" t="s">
        <v>101</v>
      </c>
      <c r="G20" s="12">
        <v>31</v>
      </c>
      <c r="H20" s="12" t="s">
        <v>109</v>
      </c>
      <c r="I20" s="12" t="s">
        <v>122</v>
      </c>
      <c r="J20" s="12" t="s">
        <v>104</v>
      </c>
      <c r="K20" s="12" t="s">
        <v>104</v>
      </c>
      <c r="L20" s="12" t="s">
        <v>44</v>
      </c>
      <c r="M20" s="75">
        <v>32066862000</v>
      </c>
      <c r="N20" s="16">
        <v>0</v>
      </c>
      <c r="O20" s="16">
        <v>0</v>
      </c>
      <c r="P20" s="18">
        <v>0</v>
      </c>
    </row>
    <row r="21" spans="2:16" x14ac:dyDescent="0.25">
      <c r="B21" s="11">
        <v>19</v>
      </c>
      <c r="C21" s="13">
        <v>30229923</v>
      </c>
      <c r="D21" s="12" t="s">
        <v>99</v>
      </c>
      <c r="E21" s="12" t="s">
        <v>665</v>
      </c>
      <c r="F21" s="12" t="s">
        <v>666</v>
      </c>
      <c r="G21" s="12">
        <v>31</v>
      </c>
      <c r="H21" s="12" t="s">
        <v>109</v>
      </c>
      <c r="I21" s="12" t="s">
        <v>103</v>
      </c>
      <c r="J21" s="12" t="s">
        <v>104</v>
      </c>
      <c r="K21" s="12" t="s">
        <v>110</v>
      </c>
      <c r="L21" s="12" t="s">
        <v>44</v>
      </c>
      <c r="M21" s="75">
        <v>333058465</v>
      </c>
      <c r="N21" s="16">
        <v>333058465</v>
      </c>
      <c r="O21" s="16">
        <v>0</v>
      </c>
      <c r="P21" s="18">
        <f t="shared" si="6"/>
        <v>0</v>
      </c>
    </row>
    <row r="22" spans="2:16" x14ac:dyDescent="0.25">
      <c r="B22" s="11">
        <v>20</v>
      </c>
      <c r="C22" s="13">
        <v>30403375</v>
      </c>
      <c r="D22" s="12" t="s">
        <v>99</v>
      </c>
      <c r="E22" s="12" t="s">
        <v>667</v>
      </c>
      <c r="F22" s="12" t="s">
        <v>666</v>
      </c>
      <c r="G22" s="12">
        <v>31</v>
      </c>
      <c r="H22" s="12" t="s">
        <v>109</v>
      </c>
      <c r="I22" s="12" t="s">
        <v>168</v>
      </c>
      <c r="J22" s="12" t="s">
        <v>324</v>
      </c>
      <c r="K22" s="12" t="s">
        <v>104</v>
      </c>
      <c r="L22" s="12" t="s">
        <v>44</v>
      </c>
      <c r="M22" s="75">
        <v>335679000</v>
      </c>
      <c r="N22" s="16">
        <v>335679000</v>
      </c>
      <c r="O22" s="16">
        <v>0</v>
      </c>
      <c r="P22" s="18">
        <f t="shared" si="6"/>
        <v>0</v>
      </c>
    </row>
    <row r="23" spans="2:16" x14ac:dyDescent="0.25">
      <c r="B23" s="11">
        <v>21</v>
      </c>
      <c r="C23" s="13">
        <v>30485804</v>
      </c>
      <c r="D23" s="12" t="s">
        <v>99</v>
      </c>
      <c r="E23" s="12" t="s">
        <v>668</v>
      </c>
      <c r="F23" s="12" t="s">
        <v>101</v>
      </c>
      <c r="G23" s="12">
        <v>31</v>
      </c>
      <c r="H23" s="12" t="s">
        <v>109</v>
      </c>
      <c r="I23" s="12" t="s">
        <v>122</v>
      </c>
      <c r="J23" s="12" t="s">
        <v>104</v>
      </c>
      <c r="K23" s="12" t="s">
        <v>104</v>
      </c>
      <c r="L23" s="12" t="s">
        <v>44</v>
      </c>
      <c r="M23" s="75">
        <v>154385706</v>
      </c>
      <c r="N23" s="16">
        <v>154385706</v>
      </c>
      <c r="O23" s="16">
        <v>70880429</v>
      </c>
      <c r="P23" s="18">
        <f t="shared" si="6"/>
        <v>0.45911263961185628</v>
      </c>
    </row>
    <row r="24" spans="2:16" x14ac:dyDescent="0.25">
      <c r="B24" s="11">
        <v>22</v>
      </c>
      <c r="C24" s="13">
        <v>30485810</v>
      </c>
      <c r="D24" s="12" t="s">
        <v>99</v>
      </c>
      <c r="E24" s="12" t="s">
        <v>669</v>
      </c>
      <c r="F24" s="12" t="s">
        <v>101</v>
      </c>
      <c r="G24" s="12">
        <v>31</v>
      </c>
      <c r="H24" s="12" t="s">
        <v>109</v>
      </c>
      <c r="I24" s="12" t="s">
        <v>122</v>
      </c>
      <c r="J24" s="12" t="s">
        <v>104</v>
      </c>
      <c r="K24" s="12" t="s">
        <v>104</v>
      </c>
      <c r="L24" s="12" t="s">
        <v>44</v>
      </c>
      <c r="M24" s="75">
        <v>814285232</v>
      </c>
      <c r="N24" s="16">
        <v>814285232</v>
      </c>
      <c r="O24" s="16">
        <v>181918082</v>
      </c>
      <c r="P24" s="18">
        <f t="shared" si="6"/>
        <v>0.22340830319761959</v>
      </c>
    </row>
    <row r="25" spans="2:16" x14ac:dyDescent="0.25">
      <c r="B25" s="11">
        <v>23</v>
      </c>
      <c r="C25" s="13">
        <v>30485829</v>
      </c>
      <c r="D25" s="12" t="s">
        <v>99</v>
      </c>
      <c r="E25" s="12" t="s">
        <v>670</v>
      </c>
      <c r="F25" s="12" t="s">
        <v>101</v>
      </c>
      <c r="G25" s="12">
        <v>31</v>
      </c>
      <c r="H25" s="12" t="s">
        <v>109</v>
      </c>
      <c r="I25" s="12" t="s">
        <v>122</v>
      </c>
      <c r="J25" s="12" t="s">
        <v>104</v>
      </c>
      <c r="K25" s="12" t="s">
        <v>104</v>
      </c>
      <c r="L25" s="12" t="s">
        <v>44</v>
      </c>
      <c r="M25" s="75">
        <v>396416376</v>
      </c>
      <c r="N25" s="16">
        <v>396416376</v>
      </c>
      <c r="O25" s="16">
        <v>100015746</v>
      </c>
      <c r="P25" s="18">
        <f t="shared" si="6"/>
        <v>0.2522997334499622</v>
      </c>
    </row>
    <row r="26" spans="2:16" x14ac:dyDescent="0.25">
      <c r="B26" s="11">
        <v>24</v>
      </c>
      <c r="C26" s="13">
        <v>20183456</v>
      </c>
      <c r="D26" s="12" t="s">
        <v>99</v>
      </c>
      <c r="E26" s="12" t="s">
        <v>671</v>
      </c>
      <c r="F26" s="12" t="s">
        <v>101</v>
      </c>
      <c r="G26" s="12">
        <v>31</v>
      </c>
      <c r="H26" s="12" t="s">
        <v>109</v>
      </c>
      <c r="I26" s="12" t="s">
        <v>103</v>
      </c>
      <c r="J26" s="12" t="s">
        <v>104</v>
      </c>
      <c r="K26" s="12" t="s">
        <v>165</v>
      </c>
      <c r="L26" s="12" t="s">
        <v>47</v>
      </c>
      <c r="M26" s="75">
        <v>43269382</v>
      </c>
      <c r="N26" s="16">
        <v>43269382</v>
      </c>
      <c r="O26" s="16">
        <v>0</v>
      </c>
      <c r="P26" s="18">
        <f t="shared" si="6"/>
        <v>0</v>
      </c>
    </row>
    <row r="27" spans="2:16" x14ac:dyDescent="0.25">
      <c r="B27" s="11">
        <v>25</v>
      </c>
      <c r="C27" s="13">
        <v>20193112</v>
      </c>
      <c r="D27" s="12" t="s">
        <v>99</v>
      </c>
      <c r="E27" s="12" t="s">
        <v>672</v>
      </c>
      <c r="F27" s="12" t="s">
        <v>101</v>
      </c>
      <c r="G27" s="12">
        <v>31</v>
      </c>
      <c r="H27" s="12" t="s">
        <v>109</v>
      </c>
      <c r="I27" s="12" t="s">
        <v>103</v>
      </c>
      <c r="J27" s="12" t="s">
        <v>104</v>
      </c>
      <c r="K27" s="12" t="s">
        <v>191</v>
      </c>
      <c r="L27" s="12" t="s">
        <v>47</v>
      </c>
      <c r="M27" s="75">
        <v>22500000</v>
      </c>
      <c r="N27" s="16">
        <v>22500000</v>
      </c>
      <c r="O27" s="16">
        <v>1170246</v>
      </c>
      <c r="P27" s="18">
        <f t="shared" si="6"/>
        <v>5.2010933333333335E-2</v>
      </c>
    </row>
    <row r="28" spans="2:16" x14ac:dyDescent="0.25">
      <c r="B28" s="11">
        <v>26</v>
      </c>
      <c r="C28" s="13">
        <v>30042765</v>
      </c>
      <c r="D28" s="12" t="s">
        <v>99</v>
      </c>
      <c r="E28" s="12" t="s">
        <v>673</v>
      </c>
      <c r="F28" s="12" t="s">
        <v>101</v>
      </c>
      <c r="G28" s="12">
        <v>31</v>
      </c>
      <c r="H28" s="12" t="s">
        <v>109</v>
      </c>
      <c r="I28" s="12" t="s">
        <v>103</v>
      </c>
      <c r="J28" s="12" t="s">
        <v>104</v>
      </c>
      <c r="K28" s="12" t="s">
        <v>300</v>
      </c>
      <c r="L28" s="12" t="s">
        <v>47</v>
      </c>
      <c r="M28" s="75">
        <v>761476616</v>
      </c>
      <c r="N28" s="16">
        <v>266616</v>
      </c>
      <c r="O28" s="16">
        <v>147000</v>
      </c>
      <c r="P28" s="18">
        <f t="shared" si="6"/>
        <v>0.55135475740390671</v>
      </c>
    </row>
    <row r="29" spans="2:16" x14ac:dyDescent="0.25">
      <c r="B29" s="11">
        <v>27</v>
      </c>
      <c r="C29" s="13">
        <v>30058458</v>
      </c>
      <c r="D29" s="12" t="s">
        <v>99</v>
      </c>
      <c r="E29" s="12" t="s">
        <v>674</v>
      </c>
      <c r="F29" s="12" t="s">
        <v>101</v>
      </c>
      <c r="G29" s="12">
        <v>31</v>
      </c>
      <c r="H29" s="12" t="s">
        <v>109</v>
      </c>
      <c r="I29" s="12" t="s">
        <v>103</v>
      </c>
      <c r="J29" s="12" t="s">
        <v>104</v>
      </c>
      <c r="K29" s="12" t="s">
        <v>191</v>
      </c>
      <c r="L29" s="12" t="s">
        <v>47</v>
      </c>
      <c r="M29" s="75">
        <v>2089646</v>
      </c>
      <c r="N29" s="16">
        <v>0</v>
      </c>
      <c r="O29" s="16">
        <v>0</v>
      </c>
      <c r="P29" s="18">
        <v>0</v>
      </c>
    </row>
    <row r="30" spans="2:16" x14ac:dyDescent="0.25">
      <c r="B30" s="11">
        <v>28</v>
      </c>
      <c r="C30" s="13">
        <v>30068643</v>
      </c>
      <c r="D30" s="12" t="s">
        <v>99</v>
      </c>
      <c r="E30" s="12" t="s">
        <v>675</v>
      </c>
      <c r="F30" s="12" t="s">
        <v>101</v>
      </c>
      <c r="G30" s="12">
        <v>31</v>
      </c>
      <c r="H30" s="12" t="s">
        <v>109</v>
      </c>
      <c r="I30" s="12" t="s">
        <v>103</v>
      </c>
      <c r="J30" s="12" t="s">
        <v>104</v>
      </c>
      <c r="K30" s="12" t="s">
        <v>110</v>
      </c>
      <c r="L30" s="12" t="s">
        <v>47</v>
      </c>
      <c r="M30" s="75">
        <v>732178000</v>
      </c>
      <c r="N30" s="16">
        <v>63000000</v>
      </c>
      <c r="O30" s="16">
        <v>2565000</v>
      </c>
      <c r="P30" s="18">
        <f t="shared" si="6"/>
        <v>4.0714285714285717E-2</v>
      </c>
    </row>
    <row r="31" spans="2:16" x14ac:dyDescent="0.25">
      <c r="B31" s="11">
        <v>29</v>
      </c>
      <c r="C31" s="13">
        <v>30070450</v>
      </c>
      <c r="D31" s="12" t="s">
        <v>99</v>
      </c>
      <c r="E31" s="12" t="s">
        <v>676</v>
      </c>
      <c r="F31" s="12" t="s">
        <v>101</v>
      </c>
      <c r="G31" s="12">
        <v>31</v>
      </c>
      <c r="H31" s="12" t="s">
        <v>653</v>
      </c>
      <c r="I31" s="12" t="s">
        <v>103</v>
      </c>
      <c r="J31" s="12" t="s">
        <v>104</v>
      </c>
      <c r="K31" s="12" t="s">
        <v>172</v>
      </c>
      <c r="L31" s="12" t="s">
        <v>47</v>
      </c>
      <c r="M31" s="75">
        <v>311001000</v>
      </c>
      <c r="N31" s="16">
        <v>1001000</v>
      </c>
      <c r="O31" s="16">
        <v>0</v>
      </c>
      <c r="P31" s="18">
        <f t="shared" si="6"/>
        <v>0</v>
      </c>
    </row>
    <row r="32" spans="2:16" x14ac:dyDescent="0.25">
      <c r="B32" s="11">
        <v>30</v>
      </c>
      <c r="C32" s="13">
        <v>30070679</v>
      </c>
      <c r="D32" s="12" t="s">
        <v>99</v>
      </c>
      <c r="E32" s="12" t="s">
        <v>677</v>
      </c>
      <c r="F32" s="12" t="s">
        <v>101</v>
      </c>
      <c r="G32" s="12">
        <v>31</v>
      </c>
      <c r="H32" s="12" t="s">
        <v>109</v>
      </c>
      <c r="I32" s="12" t="s">
        <v>103</v>
      </c>
      <c r="J32" s="12" t="s">
        <v>104</v>
      </c>
      <c r="K32" s="12" t="s">
        <v>678</v>
      </c>
      <c r="L32" s="12" t="s">
        <v>47</v>
      </c>
      <c r="M32" s="75">
        <v>1000000</v>
      </c>
      <c r="N32" s="16">
        <v>1000000</v>
      </c>
      <c r="O32" s="16">
        <v>989000</v>
      </c>
      <c r="P32" s="18">
        <f t="shared" si="6"/>
        <v>0.98899999999999999</v>
      </c>
    </row>
    <row r="33" spans="2:16" x14ac:dyDescent="0.25">
      <c r="B33" s="11">
        <v>31</v>
      </c>
      <c r="C33" s="13">
        <v>30091221</v>
      </c>
      <c r="D33" s="12" t="s">
        <v>99</v>
      </c>
      <c r="E33" s="12" t="s">
        <v>679</v>
      </c>
      <c r="F33" s="12" t="s">
        <v>101</v>
      </c>
      <c r="G33" s="12">
        <v>31</v>
      </c>
      <c r="H33" s="12" t="s">
        <v>109</v>
      </c>
      <c r="I33" s="12" t="s">
        <v>103</v>
      </c>
      <c r="J33" s="12" t="s">
        <v>104</v>
      </c>
      <c r="K33" s="12" t="s">
        <v>113</v>
      </c>
      <c r="L33" s="12" t="s">
        <v>47</v>
      </c>
      <c r="M33" s="75">
        <v>44001000</v>
      </c>
      <c r="N33" s="16">
        <v>1000</v>
      </c>
      <c r="O33" s="16">
        <v>0</v>
      </c>
      <c r="P33" s="18">
        <f t="shared" si="6"/>
        <v>0</v>
      </c>
    </row>
    <row r="34" spans="2:16" x14ac:dyDescent="0.25">
      <c r="B34" s="11">
        <v>32</v>
      </c>
      <c r="C34" s="13">
        <v>30093389</v>
      </c>
      <c r="D34" s="12" t="s">
        <v>99</v>
      </c>
      <c r="E34" s="12" t="s">
        <v>680</v>
      </c>
      <c r="F34" s="12" t="s">
        <v>101</v>
      </c>
      <c r="G34" s="12">
        <v>31</v>
      </c>
      <c r="H34" s="12" t="s">
        <v>109</v>
      </c>
      <c r="I34" s="12" t="s">
        <v>103</v>
      </c>
      <c r="J34" s="12" t="s">
        <v>104</v>
      </c>
      <c r="K34" s="12" t="s">
        <v>191</v>
      </c>
      <c r="L34" s="12" t="s">
        <v>47</v>
      </c>
      <c r="M34" s="75">
        <v>561992218</v>
      </c>
      <c r="N34" s="16">
        <v>561992218</v>
      </c>
      <c r="O34" s="16">
        <v>529408759</v>
      </c>
      <c r="P34" s="18">
        <f t="shared" si="6"/>
        <v>0.9420215121199419</v>
      </c>
    </row>
    <row r="35" spans="2:16" x14ac:dyDescent="0.25">
      <c r="B35" s="11">
        <v>33</v>
      </c>
      <c r="C35" s="13">
        <v>30095498</v>
      </c>
      <c r="D35" s="12" t="s">
        <v>99</v>
      </c>
      <c r="E35" s="12" t="s">
        <v>681</v>
      </c>
      <c r="F35" s="12" t="s">
        <v>101</v>
      </c>
      <c r="G35" s="12">
        <v>31</v>
      </c>
      <c r="H35" s="12" t="s">
        <v>109</v>
      </c>
      <c r="I35" s="12" t="s">
        <v>103</v>
      </c>
      <c r="J35" s="12" t="s">
        <v>104</v>
      </c>
      <c r="K35" s="12" t="s">
        <v>172</v>
      </c>
      <c r="L35" s="12" t="s">
        <v>47</v>
      </c>
      <c r="M35" s="75">
        <v>3331106</v>
      </c>
      <c r="N35" s="16">
        <v>3331106</v>
      </c>
      <c r="O35" s="16">
        <v>0</v>
      </c>
      <c r="P35" s="18">
        <f t="shared" si="6"/>
        <v>0</v>
      </c>
    </row>
    <row r="36" spans="2:16" x14ac:dyDescent="0.25">
      <c r="B36" s="11">
        <v>34</v>
      </c>
      <c r="C36" s="13">
        <v>30101424</v>
      </c>
      <c r="D36" s="12" t="s">
        <v>99</v>
      </c>
      <c r="E36" s="12" t="s">
        <v>682</v>
      </c>
      <c r="F36" s="12" t="s">
        <v>101</v>
      </c>
      <c r="G36" s="12">
        <v>31</v>
      </c>
      <c r="H36" s="12" t="s">
        <v>653</v>
      </c>
      <c r="I36" s="12" t="s">
        <v>103</v>
      </c>
      <c r="J36" s="12" t="s">
        <v>104</v>
      </c>
      <c r="K36" s="12" t="s">
        <v>189</v>
      </c>
      <c r="L36" s="12" t="s">
        <v>47</v>
      </c>
      <c r="M36" s="75">
        <v>129828000</v>
      </c>
      <c r="N36" s="16">
        <v>129828000</v>
      </c>
      <c r="O36" s="16">
        <v>127352000</v>
      </c>
      <c r="P36" s="18">
        <f t="shared" si="6"/>
        <v>0.98092861324213576</v>
      </c>
    </row>
    <row r="37" spans="2:16" x14ac:dyDescent="0.25">
      <c r="B37" s="11">
        <v>35</v>
      </c>
      <c r="C37" s="13">
        <v>30108778</v>
      </c>
      <c r="D37" s="12" t="s">
        <v>99</v>
      </c>
      <c r="E37" s="12" t="s">
        <v>683</v>
      </c>
      <c r="F37" s="12" t="s">
        <v>101</v>
      </c>
      <c r="G37" s="12">
        <v>31</v>
      </c>
      <c r="H37" s="12" t="s">
        <v>109</v>
      </c>
      <c r="I37" s="12" t="s">
        <v>103</v>
      </c>
      <c r="J37" s="12" t="s">
        <v>104</v>
      </c>
      <c r="K37" s="12" t="s">
        <v>189</v>
      </c>
      <c r="L37" s="12" t="s">
        <v>47</v>
      </c>
      <c r="M37" s="75">
        <v>7095955327</v>
      </c>
      <c r="N37" s="16">
        <v>570955327</v>
      </c>
      <c r="O37" s="16">
        <v>0</v>
      </c>
      <c r="P37" s="18">
        <f t="shared" si="6"/>
        <v>0</v>
      </c>
    </row>
    <row r="38" spans="2:16" x14ac:dyDescent="0.25">
      <c r="B38" s="11">
        <v>36</v>
      </c>
      <c r="C38" s="13">
        <v>30113691</v>
      </c>
      <c r="D38" s="12" t="s">
        <v>99</v>
      </c>
      <c r="E38" s="12" t="s">
        <v>684</v>
      </c>
      <c r="F38" s="12" t="s">
        <v>101</v>
      </c>
      <c r="G38" s="12">
        <v>31</v>
      </c>
      <c r="H38" s="12" t="s">
        <v>109</v>
      </c>
      <c r="I38" s="12" t="s">
        <v>122</v>
      </c>
      <c r="J38" s="12" t="s">
        <v>104</v>
      </c>
      <c r="K38" s="12" t="s">
        <v>104</v>
      </c>
      <c r="L38" s="12" t="s">
        <v>47</v>
      </c>
      <c r="M38" s="75">
        <v>353288</v>
      </c>
      <c r="N38" s="16">
        <v>353288</v>
      </c>
      <c r="O38" s="16">
        <v>0</v>
      </c>
      <c r="P38" s="18">
        <f t="shared" si="6"/>
        <v>0</v>
      </c>
    </row>
    <row r="39" spans="2:16" x14ac:dyDescent="0.25">
      <c r="B39" s="11">
        <v>37</v>
      </c>
      <c r="C39" s="13">
        <v>30122007</v>
      </c>
      <c r="D39" s="12" t="s">
        <v>99</v>
      </c>
      <c r="E39" s="12" t="s">
        <v>685</v>
      </c>
      <c r="F39" s="12" t="s">
        <v>101</v>
      </c>
      <c r="G39" s="12">
        <v>31</v>
      </c>
      <c r="H39" s="12" t="s">
        <v>109</v>
      </c>
      <c r="I39" s="12" t="s">
        <v>103</v>
      </c>
      <c r="J39" s="12" t="s">
        <v>104</v>
      </c>
      <c r="K39" s="12" t="s">
        <v>189</v>
      </c>
      <c r="L39" s="12" t="s">
        <v>47</v>
      </c>
      <c r="M39" s="75">
        <v>3268637132</v>
      </c>
      <c r="N39" s="16">
        <v>3268637132</v>
      </c>
      <c r="O39" s="16">
        <v>2631133378</v>
      </c>
      <c r="P39" s="18">
        <f t="shared" si="6"/>
        <v>0.80496343636348311</v>
      </c>
    </row>
    <row r="40" spans="2:16" x14ac:dyDescent="0.25">
      <c r="B40" s="11">
        <v>38</v>
      </c>
      <c r="C40" s="13">
        <v>30122993</v>
      </c>
      <c r="D40" s="12" t="s">
        <v>99</v>
      </c>
      <c r="E40" s="12" t="s">
        <v>686</v>
      </c>
      <c r="F40" s="12" t="s">
        <v>101</v>
      </c>
      <c r="G40" s="12">
        <v>31</v>
      </c>
      <c r="H40" s="12" t="s">
        <v>109</v>
      </c>
      <c r="I40" s="12" t="s">
        <v>122</v>
      </c>
      <c r="J40" s="12" t="s">
        <v>104</v>
      </c>
      <c r="K40" s="12" t="s">
        <v>104</v>
      </c>
      <c r="L40" s="12" t="s">
        <v>47</v>
      </c>
      <c r="M40" s="75">
        <v>4697729878</v>
      </c>
      <c r="N40" s="16">
        <v>4697729878</v>
      </c>
      <c r="O40" s="16">
        <v>2609560582</v>
      </c>
      <c r="P40" s="18">
        <f t="shared" si="6"/>
        <v>0.55549396192847678</v>
      </c>
    </row>
    <row r="41" spans="2:16" x14ac:dyDescent="0.25">
      <c r="B41" s="11">
        <v>39</v>
      </c>
      <c r="C41" s="13">
        <v>30126339</v>
      </c>
      <c r="D41" s="12" t="s">
        <v>99</v>
      </c>
      <c r="E41" s="12" t="s">
        <v>687</v>
      </c>
      <c r="F41" s="12" t="s">
        <v>101</v>
      </c>
      <c r="G41" s="12">
        <v>31</v>
      </c>
      <c r="H41" s="12" t="s">
        <v>109</v>
      </c>
      <c r="I41" s="12" t="s">
        <v>103</v>
      </c>
      <c r="J41" s="12" t="s">
        <v>104</v>
      </c>
      <c r="K41" s="12" t="s">
        <v>113</v>
      </c>
      <c r="L41" s="12" t="s">
        <v>47</v>
      </c>
      <c r="M41" s="75">
        <v>164308843</v>
      </c>
      <c r="N41" s="16">
        <v>164308843</v>
      </c>
      <c r="O41" s="16">
        <v>0</v>
      </c>
      <c r="P41" s="18">
        <f t="shared" si="6"/>
        <v>0</v>
      </c>
    </row>
    <row r="42" spans="2:16" x14ac:dyDescent="0.25">
      <c r="B42" s="11">
        <v>40</v>
      </c>
      <c r="C42" s="13">
        <v>30127254</v>
      </c>
      <c r="D42" s="12" t="s">
        <v>99</v>
      </c>
      <c r="E42" s="12" t="s">
        <v>688</v>
      </c>
      <c r="F42" s="12" t="s">
        <v>101</v>
      </c>
      <c r="G42" s="12">
        <v>31</v>
      </c>
      <c r="H42" s="12" t="s">
        <v>109</v>
      </c>
      <c r="I42" s="12" t="s">
        <v>103</v>
      </c>
      <c r="J42" s="12" t="s">
        <v>104</v>
      </c>
      <c r="K42" s="12" t="s">
        <v>300</v>
      </c>
      <c r="L42" s="12" t="s">
        <v>47</v>
      </c>
      <c r="M42" s="75">
        <v>5001000</v>
      </c>
      <c r="N42" s="16">
        <v>1000</v>
      </c>
      <c r="O42" s="16">
        <v>0</v>
      </c>
      <c r="P42" s="18">
        <f t="shared" si="6"/>
        <v>0</v>
      </c>
    </row>
    <row r="43" spans="2:16" x14ac:dyDescent="0.25">
      <c r="B43" s="11">
        <v>41</v>
      </c>
      <c r="C43" s="13">
        <v>30128748</v>
      </c>
      <c r="D43" s="12" t="s">
        <v>99</v>
      </c>
      <c r="E43" s="12" t="s">
        <v>689</v>
      </c>
      <c r="F43" s="12" t="s">
        <v>101</v>
      </c>
      <c r="G43" s="12">
        <v>31</v>
      </c>
      <c r="H43" s="12" t="s">
        <v>653</v>
      </c>
      <c r="I43" s="12" t="s">
        <v>103</v>
      </c>
      <c r="J43" s="12" t="s">
        <v>104</v>
      </c>
      <c r="K43" s="12" t="s">
        <v>322</v>
      </c>
      <c r="L43" s="12" t="s">
        <v>47</v>
      </c>
      <c r="M43" s="75">
        <v>302015</v>
      </c>
      <c r="N43" s="16">
        <v>302015</v>
      </c>
      <c r="O43" s="16">
        <v>0</v>
      </c>
      <c r="P43" s="18">
        <f t="shared" si="6"/>
        <v>0</v>
      </c>
    </row>
    <row r="44" spans="2:16" x14ac:dyDescent="0.25">
      <c r="B44" s="11">
        <v>42</v>
      </c>
      <c r="C44" s="13">
        <v>30175225</v>
      </c>
      <c r="D44" s="12" t="s">
        <v>99</v>
      </c>
      <c r="E44" s="12" t="s">
        <v>690</v>
      </c>
      <c r="F44" s="12" t="s">
        <v>101</v>
      </c>
      <c r="G44" s="12">
        <v>31</v>
      </c>
      <c r="H44" s="12" t="s">
        <v>109</v>
      </c>
      <c r="I44" s="12" t="s">
        <v>122</v>
      </c>
      <c r="J44" s="12" t="s">
        <v>104</v>
      </c>
      <c r="K44" s="12" t="s">
        <v>104</v>
      </c>
      <c r="L44" s="12" t="s">
        <v>47</v>
      </c>
      <c r="M44" s="75">
        <v>1202467676</v>
      </c>
      <c r="N44" s="16">
        <v>1202467676</v>
      </c>
      <c r="O44" s="16">
        <v>910904865</v>
      </c>
      <c r="P44" s="18">
        <f t="shared" si="6"/>
        <v>0.75752960614302611</v>
      </c>
    </row>
    <row r="45" spans="2:16" x14ac:dyDescent="0.25">
      <c r="B45" s="11">
        <v>43</v>
      </c>
      <c r="C45" s="13">
        <v>30213422</v>
      </c>
      <c r="D45" s="12" t="s">
        <v>99</v>
      </c>
      <c r="E45" s="12" t="s">
        <v>691</v>
      </c>
      <c r="F45" s="12" t="s">
        <v>101</v>
      </c>
      <c r="G45" s="12">
        <v>31</v>
      </c>
      <c r="H45" s="12" t="s">
        <v>109</v>
      </c>
      <c r="I45" s="12" t="s">
        <v>103</v>
      </c>
      <c r="J45" s="12" t="s">
        <v>104</v>
      </c>
      <c r="K45" s="12" t="s">
        <v>692</v>
      </c>
      <c r="L45" s="12" t="s">
        <v>47</v>
      </c>
      <c r="M45" s="75">
        <v>10579101431</v>
      </c>
      <c r="N45" s="16">
        <v>5570101431</v>
      </c>
      <c r="O45" s="16">
        <v>2816551853</v>
      </c>
      <c r="P45" s="18">
        <f t="shared" si="6"/>
        <v>0.50565539746272525</v>
      </c>
    </row>
    <row r="46" spans="2:16" x14ac:dyDescent="0.25">
      <c r="B46" s="11">
        <v>44</v>
      </c>
      <c r="C46" s="13">
        <v>30217223</v>
      </c>
      <c r="D46" s="12" t="s">
        <v>99</v>
      </c>
      <c r="E46" s="12" t="s">
        <v>693</v>
      </c>
      <c r="F46" s="12" t="s">
        <v>101</v>
      </c>
      <c r="G46" s="12">
        <v>31</v>
      </c>
      <c r="H46" s="12" t="s">
        <v>109</v>
      </c>
      <c r="I46" s="12" t="s">
        <v>103</v>
      </c>
      <c r="J46" s="12" t="s">
        <v>104</v>
      </c>
      <c r="K46" s="12" t="s">
        <v>323</v>
      </c>
      <c r="L46" s="12" t="s">
        <v>47</v>
      </c>
      <c r="M46" s="75">
        <v>1772348000</v>
      </c>
      <c r="N46" s="16">
        <v>401120000</v>
      </c>
      <c r="O46" s="16">
        <v>0</v>
      </c>
      <c r="P46" s="18">
        <f t="shared" si="6"/>
        <v>0</v>
      </c>
    </row>
    <row r="47" spans="2:16" x14ac:dyDescent="0.25">
      <c r="B47" s="11">
        <v>45</v>
      </c>
      <c r="C47" s="13">
        <v>30224036</v>
      </c>
      <c r="D47" s="12" t="s">
        <v>99</v>
      </c>
      <c r="E47" s="12" t="s">
        <v>694</v>
      </c>
      <c r="F47" s="12" t="s">
        <v>101</v>
      </c>
      <c r="G47" s="12">
        <v>31</v>
      </c>
      <c r="H47" s="12" t="s">
        <v>109</v>
      </c>
      <c r="I47" s="12" t="s">
        <v>122</v>
      </c>
      <c r="J47" s="12" t="s">
        <v>104</v>
      </c>
      <c r="K47" s="12" t="s">
        <v>104</v>
      </c>
      <c r="L47" s="12" t="s">
        <v>47</v>
      </c>
      <c r="M47" s="75">
        <v>3800099882</v>
      </c>
      <c r="N47" s="16">
        <v>2137175924</v>
      </c>
      <c r="O47" s="16">
        <v>1455779373</v>
      </c>
      <c r="P47" s="18">
        <f t="shared" si="6"/>
        <v>0.68116964853100226</v>
      </c>
    </row>
    <row r="48" spans="2:16" x14ac:dyDescent="0.25">
      <c r="B48" s="11">
        <v>46</v>
      </c>
      <c r="C48" s="13">
        <v>30224274</v>
      </c>
      <c r="D48" s="12" t="s">
        <v>99</v>
      </c>
      <c r="E48" s="12" t="s">
        <v>695</v>
      </c>
      <c r="F48" s="12" t="s">
        <v>101</v>
      </c>
      <c r="G48" s="12">
        <v>31</v>
      </c>
      <c r="H48" s="12" t="s">
        <v>109</v>
      </c>
      <c r="I48" s="12" t="s">
        <v>122</v>
      </c>
      <c r="J48" s="12" t="s">
        <v>104</v>
      </c>
      <c r="K48" s="12" t="s">
        <v>104</v>
      </c>
      <c r="L48" s="12" t="s">
        <v>47</v>
      </c>
      <c r="M48" s="75">
        <v>15209727895</v>
      </c>
      <c r="N48" s="16">
        <v>14707817825</v>
      </c>
      <c r="O48" s="16">
        <v>12456896945</v>
      </c>
      <c r="P48" s="18">
        <f t="shared" si="6"/>
        <v>0.84695752240186595</v>
      </c>
    </row>
    <row r="49" spans="2:16" x14ac:dyDescent="0.25">
      <c r="B49" s="11">
        <v>47</v>
      </c>
      <c r="C49" s="13">
        <v>30249622</v>
      </c>
      <c r="D49" s="12" t="s">
        <v>99</v>
      </c>
      <c r="E49" s="12" t="s">
        <v>696</v>
      </c>
      <c r="F49" s="12" t="s">
        <v>101</v>
      </c>
      <c r="G49" s="12">
        <v>31</v>
      </c>
      <c r="H49" s="12" t="s">
        <v>109</v>
      </c>
      <c r="I49" s="12" t="s">
        <v>103</v>
      </c>
      <c r="J49" s="12" t="s">
        <v>104</v>
      </c>
      <c r="K49" s="12" t="s">
        <v>678</v>
      </c>
      <c r="L49" s="12" t="s">
        <v>47</v>
      </c>
      <c r="M49" s="75">
        <v>13218000000</v>
      </c>
      <c r="N49" s="16">
        <v>566000000</v>
      </c>
      <c r="O49" s="16">
        <v>61202695</v>
      </c>
      <c r="P49" s="18">
        <f t="shared" si="6"/>
        <v>0.10813196996466432</v>
      </c>
    </row>
    <row r="50" spans="2:16" x14ac:dyDescent="0.25">
      <c r="B50" s="11">
        <v>48</v>
      </c>
      <c r="C50" s="13">
        <v>30259323</v>
      </c>
      <c r="D50" s="12" t="s">
        <v>99</v>
      </c>
      <c r="E50" s="12" t="s">
        <v>697</v>
      </c>
      <c r="F50" s="12" t="s">
        <v>101</v>
      </c>
      <c r="G50" s="12">
        <v>31</v>
      </c>
      <c r="H50" s="12" t="s">
        <v>109</v>
      </c>
      <c r="I50" s="12" t="s">
        <v>122</v>
      </c>
      <c r="J50" s="12" t="s">
        <v>104</v>
      </c>
      <c r="K50" s="12" t="s">
        <v>104</v>
      </c>
      <c r="L50" s="12" t="s">
        <v>47</v>
      </c>
      <c r="M50" s="75">
        <v>96400000</v>
      </c>
      <c r="N50" s="16">
        <v>96400000</v>
      </c>
      <c r="O50" s="16">
        <v>82640077</v>
      </c>
      <c r="P50" s="18">
        <f t="shared" si="6"/>
        <v>0.85726220954356847</v>
      </c>
    </row>
    <row r="51" spans="2:16" x14ac:dyDescent="0.25">
      <c r="B51" s="11">
        <v>49</v>
      </c>
      <c r="C51" s="13">
        <v>30342975</v>
      </c>
      <c r="D51" s="12" t="s">
        <v>99</v>
      </c>
      <c r="E51" s="12" t="s">
        <v>698</v>
      </c>
      <c r="F51" s="12" t="s">
        <v>101</v>
      </c>
      <c r="G51" s="12">
        <v>31</v>
      </c>
      <c r="H51" s="12" t="s">
        <v>109</v>
      </c>
      <c r="I51" s="12" t="s">
        <v>103</v>
      </c>
      <c r="J51" s="12" t="s">
        <v>104</v>
      </c>
      <c r="K51" s="12" t="s">
        <v>320</v>
      </c>
      <c r="L51" s="12" t="s">
        <v>47</v>
      </c>
      <c r="M51" s="75">
        <v>424095543</v>
      </c>
      <c r="N51" s="16">
        <v>424095543</v>
      </c>
      <c r="O51" s="16">
        <v>413825000</v>
      </c>
      <c r="P51" s="18">
        <f t="shared" si="6"/>
        <v>0.97578247833649123</v>
      </c>
    </row>
    <row r="52" spans="2:16" x14ac:dyDescent="0.25">
      <c r="B52" s="11">
        <v>50</v>
      </c>
      <c r="C52" s="13">
        <v>30343935</v>
      </c>
      <c r="D52" s="12" t="s">
        <v>99</v>
      </c>
      <c r="E52" s="12" t="s">
        <v>699</v>
      </c>
      <c r="F52" s="12" t="s">
        <v>101</v>
      </c>
      <c r="G52" s="12">
        <v>31</v>
      </c>
      <c r="H52" s="12" t="s">
        <v>109</v>
      </c>
      <c r="I52" s="12" t="s">
        <v>103</v>
      </c>
      <c r="J52" s="12" t="s">
        <v>104</v>
      </c>
      <c r="K52" s="12" t="s">
        <v>320</v>
      </c>
      <c r="L52" s="12" t="s">
        <v>47</v>
      </c>
      <c r="M52" s="75">
        <v>1940786199</v>
      </c>
      <c r="N52" s="16">
        <v>1940786199</v>
      </c>
      <c r="O52" s="16">
        <v>1341630220</v>
      </c>
      <c r="P52" s="18">
        <f t="shared" si="6"/>
        <v>0.69128182212511702</v>
      </c>
    </row>
    <row r="53" spans="2:16" x14ac:dyDescent="0.25">
      <c r="B53" s="11">
        <v>51</v>
      </c>
      <c r="C53" s="13">
        <v>30370927</v>
      </c>
      <c r="D53" s="12" t="s">
        <v>99</v>
      </c>
      <c r="E53" s="12" t="s">
        <v>700</v>
      </c>
      <c r="F53" s="12" t="s">
        <v>101</v>
      </c>
      <c r="G53" s="12">
        <v>31</v>
      </c>
      <c r="H53" s="12" t="s">
        <v>109</v>
      </c>
      <c r="I53" s="12" t="s">
        <v>122</v>
      </c>
      <c r="J53" s="12" t="s">
        <v>104</v>
      </c>
      <c r="K53" s="12" t="s">
        <v>104</v>
      </c>
      <c r="L53" s="12" t="s">
        <v>47</v>
      </c>
      <c r="M53" s="75">
        <v>8275687887</v>
      </c>
      <c r="N53" s="16">
        <v>8275687887</v>
      </c>
      <c r="O53" s="16">
        <v>2954547615</v>
      </c>
      <c r="P53" s="18">
        <f t="shared" si="6"/>
        <v>0.35701535091012793</v>
      </c>
    </row>
    <row r="54" spans="2:16" x14ac:dyDescent="0.25">
      <c r="B54" s="11">
        <v>52</v>
      </c>
      <c r="C54" s="13">
        <v>30376625</v>
      </c>
      <c r="D54" s="12" t="s">
        <v>99</v>
      </c>
      <c r="E54" s="12" t="s">
        <v>701</v>
      </c>
      <c r="F54" s="12" t="s">
        <v>101</v>
      </c>
      <c r="G54" s="12">
        <v>31</v>
      </c>
      <c r="H54" s="12" t="s">
        <v>109</v>
      </c>
      <c r="I54" s="12" t="s">
        <v>103</v>
      </c>
      <c r="J54" s="12" t="s">
        <v>104</v>
      </c>
      <c r="K54" s="12" t="s">
        <v>105</v>
      </c>
      <c r="L54" s="12" t="s">
        <v>47</v>
      </c>
      <c r="M54" s="75">
        <v>20605000000</v>
      </c>
      <c r="N54" s="16">
        <v>484000000</v>
      </c>
      <c r="O54" s="16">
        <v>53632117</v>
      </c>
      <c r="P54" s="18">
        <f t="shared" si="6"/>
        <v>0.11081015909090909</v>
      </c>
    </row>
    <row r="55" spans="2:16" x14ac:dyDescent="0.25">
      <c r="B55" s="11">
        <v>53</v>
      </c>
      <c r="C55" s="13">
        <v>30379474</v>
      </c>
      <c r="D55" s="12" t="s">
        <v>99</v>
      </c>
      <c r="E55" s="12" t="s">
        <v>702</v>
      </c>
      <c r="F55" s="12" t="s">
        <v>101</v>
      </c>
      <c r="G55" s="12">
        <v>31</v>
      </c>
      <c r="H55" s="12" t="s">
        <v>109</v>
      </c>
      <c r="I55" s="12" t="s">
        <v>122</v>
      </c>
      <c r="J55" s="12" t="s">
        <v>104</v>
      </c>
      <c r="K55" s="12" t="s">
        <v>104</v>
      </c>
      <c r="L55" s="12" t="s">
        <v>47</v>
      </c>
      <c r="M55" s="75">
        <v>8000</v>
      </c>
      <c r="N55" s="16">
        <v>8000</v>
      </c>
      <c r="O55" s="16">
        <v>0</v>
      </c>
      <c r="P55" s="18">
        <f t="shared" si="6"/>
        <v>0</v>
      </c>
    </row>
    <row r="56" spans="2:16" x14ac:dyDescent="0.25">
      <c r="B56" s="11">
        <v>54</v>
      </c>
      <c r="C56" s="13">
        <v>30381293</v>
      </c>
      <c r="D56" s="12" t="s">
        <v>99</v>
      </c>
      <c r="E56" s="12" t="s">
        <v>703</v>
      </c>
      <c r="F56" s="12" t="s">
        <v>101</v>
      </c>
      <c r="G56" s="12">
        <v>31</v>
      </c>
      <c r="H56" s="12" t="s">
        <v>109</v>
      </c>
      <c r="I56" s="12" t="s">
        <v>103</v>
      </c>
      <c r="J56" s="12" t="s">
        <v>104</v>
      </c>
      <c r="K56" s="12" t="s">
        <v>326</v>
      </c>
      <c r="L56" s="12" t="s">
        <v>47</v>
      </c>
      <c r="M56" s="75">
        <v>8422002000</v>
      </c>
      <c r="N56" s="16">
        <v>1002000</v>
      </c>
      <c r="O56" s="16">
        <v>0</v>
      </c>
      <c r="P56" s="18">
        <f t="shared" si="6"/>
        <v>0</v>
      </c>
    </row>
    <row r="57" spans="2:16" x14ac:dyDescent="0.25">
      <c r="B57" s="11">
        <v>55</v>
      </c>
      <c r="C57" s="13">
        <v>30447972</v>
      </c>
      <c r="D57" s="12" t="s">
        <v>99</v>
      </c>
      <c r="E57" s="12" t="s">
        <v>704</v>
      </c>
      <c r="F57" s="12" t="s">
        <v>101</v>
      </c>
      <c r="G57" s="12">
        <v>31</v>
      </c>
      <c r="H57" s="12" t="s">
        <v>109</v>
      </c>
      <c r="I57" s="12" t="s">
        <v>122</v>
      </c>
      <c r="J57" s="12" t="s">
        <v>104</v>
      </c>
      <c r="K57" s="12" t="s">
        <v>104</v>
      </c>
      <c r="L57" s="12" t="s">
        <v>47</v>
      </c>
      <c r="M57" s="75">
        <v>41100980421</v>
      </c>
      <c r="N57" s="16">
        <v>3027842021</v>
      </c>
      <c r="O57" s="16">
        <v>1101280492</v>
      </c>
      <c r="P57" s="18">
        <f t="shared" si="6"/>
        <v>0.3637179497351325</v>
      </c>
    </row>
    <row r="58" spans="2:16" x14ac:dyDescent="0.25">
      <c r="B58" s="11">
        <v>56</v>
      </c>
      <c r="C58" s="13">
        <v>30463572</v>
      </c>
      <c r="D58" s="12" t="s">
        <v>99</v>
      </c>
      <c r="E58" s="12" t="s">
        <v>705</v>
      </c>
      <c r="F58" s="12" t="s">
        <v>101</v>
      </c>
      <c r="G58" s="12">
        <v>31</v>
      </c>
      <c r="H58" s="12" t="s">
        <v>109</v>
      </c>
      <c r="I58" s="12" t="s">
        <v>103</v>
      </c>
      <c r="J58" s="12" t="s">
        <v>104</v>
      </c>
      <c r="K58" s="12" t="s">
        <v>706</v>
      </c>
      <c r="L58" s="12" t="s">
        <v>47</v>
      </c>
      <c r="M58" s="75">
        <v>127977974</v>
      </c>
      <c r="N58" s="16">
        <v>127977974</v>
      </c>
      <c r="O58" s="16">
        <v>125997236</v>
      </c>
      <c r="P58" s="18">
        <f t="shared" si="6"/>
        <v>0.98452282109107303</v>
      </c>
    </row>
    <row r="59" spans="2:16" x14ac:dyDescent="0.25">
      <c r="B59" s="11">
        <v>57</v>
      </c>
      <c r="C59" s="13">
        <v>30466094</v>
      </c>
      <c r="D59" s="12" t="s">
        <v>99</v>
      </c>
      <c r="E59" s="12" t="s">
        <v>707</v>
      </c>
      <c r="F59" s="12" t="s">
        <v>101</v>
      </c>
      <c r="G59" s="12">
        <v>31</v>
      </c>
      <c r="H59" s="12" t="s">
        <v>109</v>
      </c>
      <c r="I59" s="12" t="s">
        <v>122</v>
      </c>
      <c r="J59" s="12" t="s">
        <v>104</v>
      </c>
      <c r="K59" s="12" t="s">
        <v>104</v>
      </c>
      <c r="L59" s="12" t="s">
        <v>47</v>
      </c>
      <c r="M59" s="75">
        <v>376314899</v>
      </c>
      <c r="N59" s="16">
        <v>376314899</v>
      </c>
      <c r="O59" s="16">
        <v>264364000</v>
      </c>
      <c r="P59" s="18">
        <f t="shared" si="6"/>
        <v>0.70250739660456551</v>
      </c>
    </row>
    <row r="60" spans="2:16" x14ac:dyDescent="0.25">
      <c r="B60" s="11">
        <v>58</v>
      </c>
      <c r="C60" s="13">
        <v>30466405</v>
      </c>
      <c r="D60" s="12" t="s">
        <v>99</v>
      </c>
      <c r="E60" s="12" t="s">
        <v>708</v>
      </c>
      <c r="F60" s="12" t="s">
        <v>101</v>
      </c>
      <c r="G60" s="12">
        <v>31</v>
      </c>
      <c r="H60" s="12" t="s">
        <v>109</v>
      </c>
      <c r="I60" s="12" t="s">
        <v>103</v>
      </c>
      <c r="J60" s="12" t="s">
        <v>104</v>
      </c>
      <c r="K60" s="12" t="s">
        <v>164</v>
      </c>
      <c r="L60" s="12" t="s">
        <v>47</v>
      </c>
      <c r="M60" s="75">
        <v>10939002000</v>
      </c>
      <c r="N60" s="16">
        <v>213002000</v>
      </c>
      <c r="O60" s="16">
        <v>0</v>
      </c>
      <c r="P60" s="18">
        <f t="shared" si="6"/>
        <v>0</v>
      </c>
    </row>
    <row r="61" spans="2:16" x14ac:dyDescent="0.25">
      <c r="B61" s="11">
        <v>59</v>
      </c>
      <c r="C61" s="13">
        <v>30467435</v>
      </c>
      <c r="D61" s="12" t="s">
        <v>99</v>
      </c>
      <c r="E61" s="12" t="s">
        <v>709</v>
      </c>
      <c r="F61" s="12" t="s">
        <v>101</v>
      </c>
      <c r="G61" s="12">
        <v>31</v>
      </c>
      <c r="H61" s="12" t="s">
        <v>653</v>
      </c>
      <c r="I61" s="12" t="s">
        <v>103</v>
      </c>
      <c r="J61" s="12" t="s">
        <v>104</v>
      </c>
      <c r="K61" s="12" t="s">
        <v>322</v>
      </c>
      <c r="L61" s="12" t="s">
        <v>47</v>
      </c>
      <c r="M61" s="75">
        <v>541817720</v>
      </c>
      <c r="N61" s="16">
        <v>327427720</v>
      </c>
      <c r="O61" s="16">
        <v>212658820</v>
      </c>
      <c r="P61" s="18">
        <f t="shared" si="6"/>
        <v>0.6494832508377727</v>
      </c>
    </row>
    <row r="62" spans="2:16" x14ac:dyDescent="0.25">
      <c r="B62" s="11">
        <v>60</v>
      </c>
      <c r="C62" s="13">
        <v>30468533</v>
      </c>
      <c r="D62" s="12" t="s">
        <v>99</v>
      </c>
      <c r="E62" s="12" t="s">
        <v>710</v>
      </c>
      <c r="F62" s="12" t="s">
        <v>101</v>
      </c>
      <c r="G62" s="12">
        <v>31</v>
      </c>
      <c r="H62" s="12" t="s">
        <v>109</v>
      </c>
      <c r="I62" s="12" t="s">
        <v>103</v>
      </c>
      <c r="J62" s="12" t="s">
        <v>104</v>
      </c>
      <c r="K62" s="12" t="s">
        <v>321</v>
      </c>
      <c r="L62" s="12" t="s">
        <v>47</v>
      </c>
      <c r="M62" s="75">
        <v>957010000</v>
      </c>
      <c r="N62" s="16">
        <v>876800000</v>
      </c>
      <c r="O62" s="16">
        <v>0</v>
      </c>
      <c r="P62" s="18">
        <f t="shared" si="6"/>
        <v>0</v>
      </c>
    </row>
    <row r="63" spans="2:16" x14ac:dyDescent="0.25">
      <c r="B63" s="11">
        <v>61</v>
      </c>
      <c r="C63" s="13">
        <v>30481233</v>
      </c>
      <c r="D63" s="12" t="s">
        <v>99</v>
      </c>
      <c r="E63" s="12" t="s">
        <v>711</v>
      </c>
      <c r="F63" s="12" t="s">
        <v>101</v>
      </c>
      <c r="G63" s="12">
        <v>31</v>
      </c>
      <c r="H63" s="12" t="s">
        <v>109</v>
      </c>
      <c r="I63" s="12" t="s">
        <v>122</v>
      </c>
      <c r="J63" s="12" t="s">
        <v>104</v>
      </c>
      <c r="K63" s="12" t="s">
        <v>104</v>
      </c>
      <c r="L63" s="12" t="s">
        <v>47</v>
      </c>
      <c r="M63" s="75">
        <v>3808215409</v>
      </c>
      <c r="N63" s="16">
        <v>3808215409</v>
      </c>
      <c r="O63" s="16">
        <v>1298772988</v>
      </c>
      <c r="P63" s="18">
        <f t="shared" si="6"/>
        <v>0.34104504302214489</v>
      </c>
    </row>
    <row r="64" spans="2:16" x14ac:dyDescent="0.25">
      <c r="B64" s="11">
        <v>62</v>
      </c>
      <c r="C64" s="13">
        <v>30481236</v>
      </c>
      <c r="D64" s="12" t="s">
        <v>99</v>
      </c>
      <c r="E64" s="12" t="s">
        <v>712</v>
      </c>
      <c r="F64" s="12" t="s">
        <v>101</v>
      </c>
      <c r="G64" s="12">
        <v>31</v>
      </c>
      <c r="H64" s="12" t="s">
        <v>109</v>
      </c>
      <c r="I64" s="12" t="s">
        <v>122</v>
      </c>
      <c r="J64" s="12" t="s">
        <v>104</v>
      </c>
      <c r="K64" s="12" t="s">
        <v>104</v>
      </c>
      <c r="L64" s="12" t="s">
        <v>47</v>
      </c>
      <c r="M64" s="75">
        <v>1138300000</v>
      </c>
      <c r="N64" s="16">
        <v>305500000</v>
      </c>
      <c r="O64" s="16">
        <v>73015</v>
      </c>
      <c r="P64" s="18">
        <f t="shared" si="6"/>
        <v>2.3900163666121113E-4</v>
      </c>
    </row>
    <row r="65" spans="2:16" x14ac:dyDescent="0.25">
      <c r="B65" s="11">
        <v>63</v>
      </c>
      <c r="C65" s="13">
        <v>30481266</v>
      </c>
      <c r="D65" s="12" t="s">
        <v>99</v>
      </c>
      <c r="E65" s="12" t="s">
        <v>713</v>
      </c>
      <c r="F65" s="12" t="s">
        <v>101</v>
      </c>
      <c r="G65" s="12">
        <v>31</v>
      </c>
      <c r="H65" s="12" t="s">
        <v>109</v>
      </c>
      <c r="I65" s="12" t="s">
        <v>122</v>
      </c>
      <c r="J65" s="12" t="s">
        <v>104</v>
      </c>
      <c r="K65" s="12" t="s">
        <v>104</v>
      </c>
      <c r="L65" s="12" t="s">
        <v>47</v>
      </c>
      <c r="M65" s="75">
        <v>6361002000</v>
      </c>
      <c r="N65" s="16">
        <v>1002000</v>
      </c>
      <c r="O65" s="16">
        <v>0</v>
      </c>
      <c r="P65" s="18">
        <f t="shared" si="6"/>
        <v>0</v>
      </c>
    </row>
    <row r="66" spans="2:16" x14ac:dyDescent="0.25">
      <c r="B66" s="11">
        <v>64</v>
      </c>
      <c r="C66" s="13">
        <v>30481279</v>
      </c>
      <c r="D66" s="12" t="s">
        <v>99</v>
      </c>
      <c r="E66" s="12" t="s">
        <v>714</v>
      </c>
      <c r="F66" s="12" t="s">
        <v>101</v>
      </c>
      <c r="G66" s="12">
        <v>31</v>
      </c>
      <c r="H66" s="12" t="s">
        <v>109</v>
      </c>
      <c r="I66" s="12" t="s">
        <v>122</v>
      </c>
      <c r="J66" s="12" t="s">
        <v>104</v>
      </c>
      <c r="K66" s="12" t="s">
        <v>104</v>
      </c>
      <c r="L66" s="12" t="s">
        <v>47</v>
      </c>
      <c r="M66" s="75">
        <v>9488745985</v>
      </c>
      <c r="N66" s="16">
        <v>753625985</v>
      </c>
      <c r="O66" s="16">
        <v>73015</v>
      </c>
      <c r="P66" s="18">
        <f t="shared" si="6"/>
        <v>9.6884928934609386E-5</v>
      </c>
    </row>
    <row r="67" spans="2:16" x14ac:dyDescent="0.25">
      <c r="B67" s="11">
        <v>65</v>
      </c>
      <c r="C67" s="13">
        <v>30482035</v>
      </c>
      <c r="D67" s="12" t="s">
        <v>99</v>
      </c>
      <c r="E67" s="12" t="s">
        <v>715</v>
      </c>
      <c r="F67" s="12" t="s">
        <v>101</v>
      </c>
      <c r="G67" s="12">
        <v>31</v>
      </c>
      <c r="H67" s="12" t="s">
        <v>109</v>
      </c>
      <c r="I67" s="12" t="s">
        <v>103</v>
      </c>
      <c r="J67" s="12" t="s">
        <v>104</v>
      </c>
      <c r="K67" s="12" t="s">
        <v>555</v>
      </c>
      <c r="L67" s="12" t="s">
        <v>47</v>
      </c>
      <c r="M67" s="75">
        <v>2381805987</v>
      </c>
      <c r="N67" s="16">
        <v>501120000</v>
      </c>
      <c r="O67" s="16">
        <v>0</v>
      </c>
      <c r="P67" s="18">
        <f t="shared" si="6"/>
        <v>0</v>
      </c>
    </row>
    <row r="68" spans="2:16" x14ac:dyDescent="0.25">
      <c r="B68" s="11">
        <v>66</v>
      </c>
      <c r="C68" s="13">
        <v>30486473</v>
      </c>
      <c r="D68" s="12" t="s">
        <v>99</v>
      </c>
      <c r="E68" s="12" t="s">
        <v>716</v>
      </c>
      <c r="F68" s="12" t="s">
        <v>101</v>
      </c>
      <c r="G68" s="12">
        <v>31</v>
      </c>
      <c r="H68" s="12" t="s">
        <v>653</v>
      </c>
      <c r="I68" s="12" t="s">
        <v>103</v>
      </c>
      <c r="J68" s="12" t="s">
        <v>104</v>
      </c>
      <c r="K68" s="12" t="s">
        <v>189</v>
      </c>
      <c r="L68" s="12" t="s">
        <v>47</v>
      </c>
      <c r="M68" s="75">
        <v>244600000</v>
      </c>
      <c r="N68" s="16">
        <v>21000000</v>
      </c>
      <c r="O68" s="16">
        <v>58411</v>
      </c>
      <c r="P68" s="18">
        <f t="shared" ref="P68:P99" si="8">+O68/N68</f>
        <v>2.7814761904761905E-3</v>
      </c>
    </row>
    <row r="69" spans="2:16" x14ac:dyDescent="0.25">
      <c r="B69" s="11">
        <v>67</v>
      </c>
      <c r="C69" s="13">
        <v>2401</v>
      </c>
      <c r="D69" s="12" t="s">
        <v>119</v>
      </c>
      <c r="E69" s="12" t="s">
        <v>717</v>
      </c>
      <c r="F69" s="12" t="s">
        <v>127</v>
      </c>
      <c r="G69" s="12">
        <v>24</v>
      </c>
      <c r="H69" s="12" t="s">
        <v>109</v>
      </c>
      <c r="I69" s="12" t="s">
        <v>122</v>
      </c>
      <c r="J69" s="12" t="s">
        <v>104</v>
      </c>
      <c r="K69" s="12" t="s">
        <v>104</v>
      </c>
      <c r="L69" s="12" t="s">
        <v>45</v>
      </c>
      <c r="M69" s="16" t="s">
        <v>123</v>
      </c>
      <c r="N69" s="16">
        <v>119447000</v>
      </c>
      <c r="O69" s="16">
        <v>119447000</v>
      </c>
      <c r="P69" s="18">
        <f t="shared" si="8"/>
        <v>1</v>
      </c>
    </row>
    <row r="70" spans="2:16" x14ac:dyDescent="0.25">
      <c r="B70" s="11">
        <v>68</v>
      </c>
      <c r="C70" s="13">
        <v>30409122</v>
      </c>
      <c r="D70" s="12" t="s">
        <v>99</v>
      </c>
      <c r="E70" s="12" t="s">
        <v>718</v>
      </c>
      <c r="F70" s="12" t="s">
        <v>666</v>
      </c>
      <c r="G70" s="12">
        <v>31</v>
      </c>
      <c r="H70" s="12" t="s">
        <v>109</v>
      </c>
      <c r="I70" s="12" t="s">
        <v>122</v>
      </c>
      <c r="J70" s="12" t="s">
        <v>104</v>
      </c>
      <c r="K70" s="12" t="s">
        <v>104</v>
      </c>
      <c r="L70" s="12" t="s">
        <v>45</v>
      </c>
      <c r="M70" s="75">
        <v>50000000</v>
      </c>
      <c r="N70" s="16">
        <v>50000000</v>
      </c>
      <c r="O70" s="16">
        <v>0</v>
      </c>
      <c r="P70" s="18">
        <f t="shared" si="8"/>
        <v>0</v>
      </c>
    </row>
    <row r="71" spans="2:16" x14ac:dyDescent="0.25">
      <c r="B71" s="11">
        <v>69</v>
      </c>
      <c r="C71" s="13">
        <v>29000010</v>
      </c>
      <c r="D71" s="12" t="s">
        <v>119</v>
      </c>
      <c r="E71" s="12" t="s">
        <v>719</v>
      </c>
      <c r="F71" s="12" t="s">
        <v>101</v>
      </c>
      <c r="G71" s="12">
        <v>31</v>
      </c>
      <c r="H71" s="12" t="s">
        <v>109</v>
      </c>
      <c r="I71" s="12" t="s">
        <v>122</v>
      </c>
      <c r="J71" s="12" t="s">
        <v>104</v>
      </c>
      <c r="K71" s="12" t="s">
        <v>104</v>
      </c>
      <c r="L71" s="12" t="s">
        <v>40</v>
      </c>
      <c r="M71" s="75">
        <v>2766156542</v>
      </c>
      <c r="N71" s="16">
        <v>322775057</v>
      </c>
      <c r="O71" s="16">
        <v>126912000</v>
      </c>
      <c r="P71" s="18">
        <f t="shared" si="8"/>
        <v>0.39319023340765763</v>
      </c>
    </row>
    <row r="72" spans="2:16" x14ac:dyDescent="0.25">
      <c r="B72" s="11">
        <v>70</v>
      </c>
      <c r="C72" s="13">
        <v>29000012</v>
      </c>
      <c r="D72" s="12" t="s">
        <v>119</v>
      </c>
      <c r="E72" s="12" t="s">
        <v>720</v>
      </c>
      <c r="F72" s="12" t="s">
        <v>101</v>
      </c>
      <c r="G72" s="12">
        <v>31</v>
      </c>
      <c r="H72" s="12" t="s">
        <v>109</v>
      </c>
      <c r="I72" s="12" t="s">
        <v>122</v>
      </c>
      <c r="J72" s="12" t="s">
        <v>104</v>
      </c>
      <c r="K72" s="12" t="s">
        <v>104</v>
      </c>
      <c r="L72" s="12" t="s">
        <v>40</v>
      </c>
      <c r="M72" s="75">
        <v>81766964000</v>
      </c>
      <c r="N72" s="16">
        <v>0</v>
      </c>
      <c r="O72" s="16">
        <v>0</v>
      </c>
      <c r="P72" s="18">
        <v>0</v>
      </c>
    </row>
    <row r="73" spans="2:16" x14ac:dyDescent="0.25">
      <c r="B73" s="11">
        <v>71</v>
      </c>
      <c r="C73" s="13">
        <v>29000073</v>
      </c>
      <c r="D73" s="12" t="s">
        <v>119</v>
      </c>
      <c r="E73" s="12" t="s">
        <v>721</v>
      </c>
      <c r="F73" s="12" t="s">
        <v>101</v>
      </c>
      <c r="G73" s="12">
        <v>31</v>
      </c>
      <c r="H73" s="12" t="s">
        <v>109</v>
      </c>
      <c r="I73" s="12" t="s">
        <v>103</v>
      </c>
      <c r="J73" s="12" t="s">
        <v>104</v>
      </c>
      <c r="K73" s="12" t="s">
        <v>191</v>
      </c>
      <c r="L73" s="12" t="s">
        <v>40</v>
      </c>
      <c r="M73" s="75">
        <v>455597067</v>
      </c>
      <c r="N73" s="16">
        <v>90689331</v>
      </c>
      <c r="O73" s="16">
        <v>8893485</v>
      </c>
      <c r="P73" s="18">
        <f t="shared" si="8"/>
        <v>9.806539426341121E-2</v>
      </c>
    </row>
    <row r="74" spans="2:16" x14ac:dyDescent="0.25">
      <c r="B74" s="11">
        <v>72</v>
      </c>
      <c r="C74" s="13">
        <v>29000235</v>
      </c>
      <c r="D74" s="12" t="s">
        <v>119</v>
      </c>
      <c r="E74" s="12" t="s">
        <v>722</v>
      </c>
      <c r="F74" s="12" t="s">
        <v>101</v>
      </c>
      <c r="G74" s="12">
        <v>31</v>
      </c>
      <c r="H74" s="12" t="s">
        <v>109</v>
      </c>
      <c r="I74" s="12" t="s">
        <v>122</v>
      </c>
      <c r="J74" s="12" t="s">
        <v>104</v>
      </c>
      <c r="K74" s="12" t="s">
        <v>104</v>
      </c>
      <c r="L74" s="12" t="s">
        <v>40</v>
      </c>
      <c r="M74" s="75">
        <v>52026000</v>
      </c>
      <c r="N74" s="16">
        <v>1026000</v>
      </c>
      <c r="O74" s="16">
        <v>0</v>
      </c>
      <c r="P74" s="18">
        <f t="shared" si="8"/>
        <v>0</v>
      </c>
    </row>
    <row r="75" spans="2:16" x14ac:dyDescent="0.25">
      <c r="B75" s="11">
        <v>73</v>
      </c>
      <c r="C75" s="13">
        <v>29000305</v>
      </c>
      <c r="D75" s="12" t="s">
        <v>119</v>
      </c>
      <c r="E75" s="12" t="s">
        <v>723</v>
      </c>
      <c r="F75" s="12" t="s">
        <v>101</v>
      </c>
      <c r="G75" s="12">
        <v>31</v>
      </c>
      <c r="H75" s="12" t="s">
        <v>109</v>
      </c>
      <c r="I75" s="12" t="s">
        <v>168</v>
      </c>
      <c r="J75" s="12" t="s">
        <v>724</v>
      </c>
      <c r="K75" s="12" t="s">
        <v>104</v>
      </c>
      <c r="L75" s="12" t="s">
        <v>40</v>
      </c>
      <c r="M75" s="75">
        <v>2815989621</v>
      </c>
      <c r="N75" s="16">
        <v>871411733</v>
      </c>
      <c r="O75" s="16">
        <v>236323064</v>
      </c>
      <c r="P75" s="18">
        <f t="shared" si="8"/>
        <v>0.27119564156706161</v>
      </c>
    </row>
    <row r="76" spans="2:16" x14ac:dyDescent="0.25">
      <c r="B76" s="11">
        <v>74</v>
      </c>
      <c r="C76" s="13">
        <v>29000450</v>
      </c>
      <c r="D76" s="12" t="s">
        <v>119</v>
      </c>
      <c r="E76" s="12" t="s">
        <v>725</v>
      </c>
      <c r="F76" s="12" t="s">
        <v>101</v>
      </c>
      <c r="G76" s="12">
        <v>31</v>
      </c>
      <c r="H76" s="12" t="s">
        <v>109</v>
      </c>
      <c r="I76" s="12" t="s">
        <v>168</v>
      </c>
      <c r="J76" s="12" t="s">
        <v>724</v>
      </c>
      <c r="K76" s="12" t="s">
        <v>104</v>
      </c>
      <c r="L76" s="12" t="s">
        <v>40</v>
      </c>
      <c r="M76" s="75">
        <v>2508320369</v>
      </c>
      <c r="N76" s="16">
        <v>1978320369</v>
      </c>
      <c r="O76" s="16">
        <v>1033814142</v>
      </c>
      <c r="P76" s="18">
        <f t="shared" si="8"/>
        <v>0.52257165128546479</v>
      </c>
    </row>
    <row r="77" spans="2:16" x14ac:dyDescent="0.25">
      <c r="B77" s="11">
        <v>75</v>
      </c>
      <c r="C77" s="13">
        <v>29000492</v>
      </c>
      <c r="D77" s="12" t="s">
        <v>119</v>
      </c>
      <c r="E77" s="12" t="s">
        <v>726</v>
      </c>
      <c r="F77" s="12" t="s">
        <v>101</v>
      </c>
      <c r="G77" s="12">
        <v>31</v>
      </c>
      <c r="H77" s="12" t="s">
        <v>109</v>
      </c>
      <c r="I77" s="12" t="s">
        <v>122</v>
      </c>
      <c r="J77" s="12" t="s">
        <v>104</v>
      </c>
      <c r="K77" s="12" t="s">
        <v>104</v>
      </c>
      <c r="L77" s="12" t="s">
        <v>40</v>
      </c>
      <c r="M77" s="75">
        <v>7630000</v>
      </c>
      <c r="N77" s="16">
        <v>7630000</v>
      </c>
      <c r="O77" s="16">
        <v>0</v>
      </c>
      <c r="P77" s="18">
        <f t="shared" si="8"/>
        <v>0</v>
      </c>
    </row>
    <row r="78" spans="2:16" x14ac:dyDescent="0.25">
      <c r="B78" s="11">
        <v>76</v>
      </c>
      <c r="C78" s="13">
        <v>29000509</v>
      </c>
      <c r="D78" s="12" t="s">
        <v>119</v>
      </c>
      <c r="E78" s="12" t="s">
        <v>727</v>
      </c>
      <c r="F78" s="12" t="s">
        <v>101</v>
      </c>
      <c r="G78" s="12">
        <v>31</v>
      </c>
      <c r="H78" s="12" t="s">
        <v>109</v>
      </c>
      <c r="I78" s="12" t="s">
        <v>168</v>
      </c>
      <c r="J78" s="12" t="s">
        <v>724</v>
      </c>
      <c r="K78" s="12" t="s">
        <v>104</v>
      </c>
      <c r="L78" s="12" t="s">
        <v>40</v>
      </c>
      <c r="M78" s="75">
        <v>1745122000</v>
      </c>
      <c r="N78" s="16">
        <v>658322000</v>
      </c>
      <c r="O78" s="16">
        <v>0</v>
      </c>
      <c r="P78" s="18">
        <f t="shared" si="8"/>
        <v>0</v>
      </c>
    </row>
    <row r="79" spans="2:16" x14ac:dyDescent="0.25">
      <c r="B79" s="11">
        <v>77</v>
      </c>
      <c r="C79" s="13">
        <v>29000512</v>
      </c>
      <c r="D79" s="12" t="s">
        <v>119</v>
      </c>
      <c r="E79" s="12" t="s">
        <v>728</v>
      </c>
      <c r="F79" s="12" t="s">
        <v>101</v>
      </c>
      <c r="G79" s="12">
        <v>31</v>
      </c>
      <c r="H79" s="12" t="s">
        <v>109</v>
      </c>
      <c r="I79" s="12" t="s">
        <v>122</v>
      </c>
      <c r="J79" s="12" t="s">
        <v>104</v>
      </c>
      <c r="K79" s="12" t="s">
        <v>104</v>
      </c>
      <c r="L79" s="12" t="s">
        <v>40</v>
      </c>
      <c r="M79" s="75">
        <v>500000</v>
      </c>
      <c r="N79" s="16">
        <v>500000</v>
      </c>
      <c r="O79" s="16">
        <v>0</v>
      </c>
      <c r="P79" s="18">
        <f t="shared" si="8"/>
        <v>0</v>
      </c>
    </row>
    <row r="80" spans="2:16" x14ac:dyDescent="0.25">
      <c r="B80" s="11">
        <v>78</v>
      </c>
      <c r="C80" s="13">
        <v>29000522</v>
      </c>
      <c r="D80" s="12" t="s">
        <v>119</v>
      </c>
      <c r="E80" s="12" t="s">
        <v>729</v>
      </c>
      <c r="F80" s="12" t="s">
        <v>101</v>
      </c>
      <c r="G80" s="12">
        <v>31</v>
      </c>
      <c r="H80" s="12" t="s">
        <v>109</v>
      </c>
      <c r="I80" s="12" t="s">
        <v>168</v>
      </c>
      <c r="J80" s="12" t="s">
        <v>724</v>
      </c>
      <c r="K80" s="12" t="s">
        <v>104</v>
      </c>
      <c r="L80" s="12" t="s">
        <v>40</v>
      </c>
      <c r="M80" s="75">
        <v>96157195000</v>
      </c>
      <c r="N80" s="16">
        <v>8139980000</v>
      </c>
      <c r="O80" s="16">
        <v>0</v>
      </c>
      <c r="P80" s="18">
        <f t="shared" si="8"/>
        <v>0</v>
      </c>
    </row>
    <row r="81" spans="2:16" x14ac:dyDescent="0.25">
      <c r="B81" s="11">
        <v>79</v>
      </c>
      <c r="C81" s="13">
        <v>629</v>
      </c>
      <c r="D81" s="12" t="s">
        <v>119</v>
      </c>
      <c r="E81" s="12" t="s">
        <v>730</v>
      </c>
      <c r="F81" s="12" t="s">
        <v>101</v>
      </c>
      <c r="G81" s="12">
        <v>31</v>
      </c>
      <c r="H81" s="12" t="s">
        <v>109</v>
      </c>
      <c r="I81" s="12" t="s">
        <v>103</v>
      </c>
      <c r="J81" s="12" t="s">
        <v>104</v>
      </c>
      <c r="K81" s="12" t="s">
        <v>113</v>
      </c>
      <c r="L81" s="12" t="s">
        <v>40</v>
      </c>
      <c r="M81" s="15">
        <v>0</v>
      </c>
      <c r="N81" s="16">
        <v>0</v>
      </c>
      <c r="O81" s="16">
        <v>0</v>
      </c>
      <c r="P81" s="18">
        <v>0</v>
      </c>
    </row>
    <row r="82" spans="2:16" x14ac:dyDescent="0.25">
      <c r="B82" s="11">
        <v>80</v>
      </c>
      <c r="C82" s="13">
        <v>631</v>
      </c>
      <c r="D82" s="12" t="s">
        <v>119</v>
      </c>
      <c r="E82" s="12" t="s">
        <v>731</v>
      </c>
      <c r="F82" s="12" t="s">
        <v>101</v>
      </c>
      <c r="G82" s="12">
        <v>31</v>
      </c>
      <c r="H82" s="12" t="s">
        <v>109</v>
      </c>
      <c r="I82" s="12" t="s">
        <v>103</v>
      </c>
      <c r="J82" s="12" t="s">
        <v>104</v>
      </c>
      <c r="K82" s="12" t="s">
        <v>113</v>
      </c>
      <c r="L82" s="12" t="s">
        <v>40</v>
      </c>
      <c r="M82" s="15">
        <v>0</v>
      </c>
      <c r="N82" s="16">
        <v>0</v>
      </c>
      <c r="O82" s="16">
        <v>0</v>
      </c>
      <c r="P82" s="18">
        <v>0</v>
      </c>
    </row>
    <row r="83" spans="2:16" x14ac:dyDescent="0.25">
      <c r="B83" s="11">
        <v>81</v>
      </c>
      <c r="C83" s="13">
        <v>30128636</v>
      </c>
      <c r="D83" s="12" t="s">
        <v>99</v>
      </c>
      <c r="E83" s="12" t="s">
        <v>732</v>
      </c>
      <c r="F83" s="12" t="s">
        <v>101</v>
      </c>
      <c r="G83" s="12">
        <v>31</v>
      </c>
      <c r="H83" s="12" t="s">
        <v>109</v>
      </c>
      <c r="I83" s="12" t="s">
        <v>122</v>
      </c>
      <c r="J83" s="12" t="s">
        <v>104</v>
      </c>
      <c r="K83" s="12" t="s">
        <v>104</v>
      </c>
      <c r="L83" s="12" t="s">
        <v>41</v>
      </c>
      <c r="M83" s="75">
        <v>5046599000</v>
      </c>
      <c r="N83" s="16">
        <v>0</v>
      </c>
      <c r="O83" s="16">
        <v>0</v>
      </c>
      <c r="P83" s="18">
        <v>0</v>
      </c>
    </row>
    <row r="84" spans="2:16" x14ac:dyDescent="0.25">
      <c r="B84" s="11">
        <v>82</v>
      </c>
      <c r="C84" s="13">
        <v>30155927</v>
      </c>
      <c r="D84" s="12" t="s">
        <v>99</v>
      </c>
      <c r="E84" s="12" t="s">
        <v>733</v>
      </c>
      <c r="F84" s="12" t="s">
        <v>101</v>
      </c>
      <c r="G84" s="12">
        <v>31</v>
      </c>
      <c r="H84" s="12" t="s">
        <v>109</v>
      </c>
      <c r="I84" s="12" t="s">
        <v>103</v>
      </c>
      <c r="J84" s="12" t="s">
        <v>104</v>
      </c>
      <c r="K84" s="12" t="s">
        <v>300</v>
      </c>
      <c r="L84" s="12" t="s">
        <v>41</v>
      </c>
      <c r="M84" s="75">
        <v>23268636</v>
      </c>
      <c r="N84" s="16">
        <v>23268636</v>
      </c>
      <c r="O84" s="16">
        <v>21690000</v>
      </c>
      <c r="P84" s="18">
        <f t="shared" si="8"/>
        <v>0.9321560576219422</v>
      </c>
    </row>
    <row r="85" spans="2:16" x14ac:dyDescent="0.25">
      <c r="B85" s="11">
        <v>83</v>
      </c>
      <c r="C85" s="13">
        <v>30354089</v>
      </c>
      <c r="D85" s="12" t="s">
        <v>99</v>
      </c>
      <c r="E85" s="12" t="s">
        <v>734</v>
      </c>
      <c r="F85" s="12" t="s">
        <v>101</v>
      </c>
      <c r="G85" s="12">
        <v>31</v>
      </c>
      <c r="H85" s="12" t="s">
        <v>109</v>
      </c>
      <c r="I85" s="12" t="s">
        <v>103</v>
      </c>
      <c r="J85" s="12" t="s">
        <v>104</v>
      </c>
      <c r="K85" s="12" t="s">
        <v>165</v>
      </c>
      <c r="L85" s="12" t="s">
        <v>41</v>
      </c>
      <c r="M85" s="75">
        <v>46544776</v>
      </c>
      <c r="N85" s="16">
        <v>46544776</v>
      </c>
      <c r="O85" s="16">
        <v>42499000</v>
      </c>
      <c r="P85" s="18">
        <f t="shared" si="8"/>
        <v>0.91307776408677954</v>
      </c>
    </row>
    <row r="86" spans="2:16" x14ac:dyDescent="0.25">
      <c r="B86" s="11">
        <v>84</v>
      </c>
      <c r="C86" s="13">
        <v>30356425</v>
      </c>
      <c r="D86" s="12" t="s">
        <v>99</v>
      </c>
      <c r="E86" s="12" t="s">
        <v>735</v>
      </c>
      <c r="F86" s="12" t="s">
        <v>101</v>
      </c>
      <c r="G86" s="12">
        <v>31</v>
      </c>
      <c r="H86" s="12" t="s">
        <v>109</v>
      </c>
      <c r="I86" s="12" t="s">
        <v>103</v>
      </c>
      <c r="J86" s="12" t="s">
        <v>104</v>
      </c>
      <c r="K86" s="12" t="s">
        <v>555</v>
      </c>
      <c r="L86" s="12" t="s">
        <v>41</v>
      </c>
      <c r="M86" s="75">
        <v>32059226</v>
      </c>
      <c r="N86" s="16">
        <v>32059226</v>
      </c>
      <c r="O86" s="16">
        <v>6490000</v>
      </c>
      <c r="P86" s="18">
        <f t="shared" si="8"/>
        <v>0.20243782554201403</v>
      </c>
    </row>
    <row r="87" spans="2:16" x14ac:dyDescent="0.25">
      <c r="B87" s="11">
        <v>85</v>
      </c>
      <c r="C87" s="13">
        <v>30356431</v>
      </c>
      <c r="D87" s="12" t="s">
        <v>99</v>
      </c>
      <c r="E87" s="12" t="s">
        <v>736</v>
      </c>
      <c r="F87" s="12" t="s">
        <v>101</v>
      </c>
      <c r="G87" s="12">
        <v>31</v>
      </c>
      <c r="H87" s="12" t="s">
        <v>109</v>
      </c>
      <c r="I87" s="12" t="s">
        <v>122</v>
      </c>
      <c r="J87" s="12" t="s">
        <v>104</v>
      </c>
      <c r="K87" s="12" t="s">
        <v>104</v>
      </c>
      <c r="L87" s="12" t="s">
        <v>41</v>
      </c>
      <c r="M87" s="75">
        <v>32060000</v>
      </c>
      <c r="N87" s="16">
        <v>32060000</v>
      </c>
      <c r="O87" s="16">
        <v>3430000</v>
      </c>
      <c r="P87" s="18">
        <f t="shared" si="8"/>
        <v>0.10698689956331878</v>
      </c>
    </row>
    <row r="88" spans="2:16" x14ac:dyDescent="0.25">
      <c r="B88" s="11">
        <v>86</v>
      </c>
      <c r="C88" s="13">
        <v>30392822</v>
      </c>
      <c r="D88" s="12" t="s">
        <v>99</v>
      </c>
      <c r="E88" s="12" t="s">
        <v>737</v>
      </c>
      <c r="F88" s="12" t="s">
        <v>101</v>
      </c>
      <c r="G88" s="12">
        <v>31</v>
      </c>
      <c r="H88" s="12" t="s">
        <v>109</v>
      </c>
      <c r="I88" s="12" t="s">
        <v>103</v>
      </c>
      <c r="J88" s="12" t="s">
        <v>104</v>
      </c>
      <c r="K88" s="12" t="s">
        <v>165</v>
      </c>
      <c r="L88" s="12" t="s">
        <v>41</v>
      </c>
      <c r="M88" s="75">
        <v>196485000</v>
      </c>
      <c r="N88" s="16">
        <v>196485000</v>
      </c>
      <c r="O88" s="16">
        <v>48206574</v>
      </c>
      <c r="P88" s="18">
        <f t="shared" si="8"/>
        <v>0.24534480494694252</v>
      </c>
    </row>
    <row r="89" spans="2:16" x14ac:dyDescent="0.25">
      <c r="B89" s="11">
        <v>87</v>
      </c>
      <c r="C89" s="13">
        <v>30393122</v>
      </c>
      <c r="D89" s="12" t="s">
        <v>99</v>
      </c>
      <c r="E89" s="12" t="s">
        <v>738</v>
      </c>
      <c r="F89" s="12" t="s">
        <v>101</v>
      </c>
      <c r="G89" s="12">
        <v>31</v>
      </c>
      <c r="H89" s="12" t="s">
        <v>109</v>
      </c>
      <c r="I89" s="12" t="s">
        <v>103</v>
      </c>
      <c r="J89" s="12" t="s">
        <v>104</v>
      </c>
      <c r="K89" s="12" t="s">
        <v>555</v>
      </c>
      <c r="L89" s="12" t="s">
        <v>41</v>
      </c>
      <c r="M89" s="75">
        <v>467881647</v>
      </c>
      <c r="N89" s="16">
        <v>447143661</v>
      </c>
      <c r="O89" s="16">
        <v>40003478</v>
      </c>
      <c r="P89" s="18">
        <f t="shared" si="8"/>
        <v>8.9464486448349756E-2</v>
      </c>
    </row>
    <row r="90" spans="2:16" x14ac:dyDescent="0.25">
      <c r="B90" s="11">
        <v>88</v>
      </c>
      <c r="C90" s="13">
        <v>30393477</v>
      </c>
      <c r="D90" s="12" t="s">
        <v>99</v>
      </c>
      <c r="E90" s="12" t="s">
        <v>739</v>
      </c>
      <c r="F90" s="12" t="s">
        <v>101</v>
      </c>
      <c r="G90" s="12">
        <v>31</v>
      </c>
      <c r="H90" s="12" t="s">
        <v>109</v>
      </c>
      <c r="I90" s="12" t="s">
        <v>103</v>
      </c>
      <c r="J90" s="12" t="s">
        <v>104</v>
      </c>
      <c r="K90" s="12" t="s">
        <v>191</v>
      </c>
      <c r="L90" s="12" t="s">
        <v>41</v>
      </c>
      <c r="M90" s="75">
        <v>314646000</v>
      </c>
      <c r="N90" s="16">
        <v>78662000</v>
      </c>
      <c r="O90" s="16">
        <v>0</v>
      </c>
      <c r="P90" s="18">
        <f t="shared" si="8"/>
        <v>0</v>
      </c>
    </row>
    <row r="91" spans="2:16" x14ac:dyDescent="0.25">
      <c r="B91" s="11">
        <v>89</v>
      </c>
      <c r="C91" s="13">
        <v>30393673</v>
      </c>
      <c r="D91" s="12" t="s">
        <v>99</v>
      </c>
      <c r="E91" s="12" t="s">
        <v>740</v>
      </c>
      <c r="F91" s="12" t="s">
        <v>101</v>
      </c>
      <c r="G91" s="12">
        <v>31</v>
      </c>
      <c r="H91" s="12" t="s">
        <v>109</v>
      </c>
      <c r="I91" s="12" t="s">
        <v>103</v>
      </c>
      <c r="J91" s="12" t="s">
        <v>104</v>
      </c>
      <c r="K91" s="12" t="s">
        <v>105</v>
      </c>
      <c r="L91" s="12" t="s">
        <v>41</v>
      </c>
      <c r="M91" s="75">
        <v>425982466</v>
      </c>
      <c r="N91" s="16">
        <v>425982466</v>
      </c>
      <c r="O91" s="16">
        <v>142390530</v>
      </c>
      <c r="P91" s="18">
        <f t="shared" si="8"/>
        <v>0.33426382859617515</v>
      </c>
    </row>
    <row r="92" spans="2:16" x14ac:dyDescent="0.25">
      <c r="B92" s="11">
        <v>90</v>
      </c>
      <c r="C92" s="13">
        <v>30397322</v>
      </c>
      <c r="D92" s="12" t="s">
        <v>99</v>
      </c>
      <c r="E92" s="12" t="s">
        <v>741</v>
      </c>
      <c r="F92" s="12" t="s">
        <v>101</v>
      </c>
      <c r="G92" s="12">
        <v>31</v>
      </c>
      <c r="H92" s="12" t="s">
        <v>109</v>
      </c>
      <c r="I92" s="12" t="s">
        <v>103</v>
      </c>
      <c r="J92" s="12" t="s">
        <v>104</v>
      </c>
      <c r="K92" s="12" t="s">
        <v>325</v>
      </c>
      <c r="L92" s="12" t="s">
        <v>41</v>
      </c>
      <c r="M92" s="75">
        <v>251935361</v>
      </c>
      <c r="N92" s="16">
        <v>248019914</v>
      </c>
      <c r="O92" s="16">
        <v>58131237</v>
      </c>
      <c r="P92" s="18">
        <f t="shared" si="8"/>
        <v>0.2343813287508841</v>
      </c>
    </row>
    <row r="93" spans="2:16" x14ac:dyDescent="0.25">
      <c r="B93" s="11">
        <v>91</v>
      </c>
      <c r="C93" s="13">
        <v>30401023</v>
      </c>
      <c r="D93" s="12" t="s">
        <v>99</v>
      </c>
      <c r="E93" s="12" t="s">
        <v>742</v>
      </c>
      <c r="F93" s="12" t="s">
        <v>101</v>
      </c>
      <c r="G93" s="12">
        <v>31</v>
      </c>
      <c r="H93" s="12" t="s">
        <v>109</v>
      </c>
      <c r="I93" s="12" t="s">
        <v>103</v>
      </c>
      <c r="J93" s="12" t="s">
        <v>104</v>
      </c>
      <c r="K93" s="12" t="s">
        <v>191</v>
      </c>
      <c r="L93" s="12" t="s">
        <v>41</v>
      </c>
      <c r="M93" s="75">
        <v>805853000</v>
      </c>
      <c r="N93" s="16">
        <v>805853000</v>
      </c>
      <c r="O93" s="16">
        <v>304285219</v>
      </c>
      <c r="P93" s="18">
        <f t="shared" si="8"/>
        <v>0.37759395199868961</v>
      </c>
    </row>
    <row r="94" spans="2:16" x14ac:dyDescent="0.25">
      <c r="B94" s="11">
        <v>92</v>
      </c>
      <c r="C94" s="13">
        <v>30410974</v>
      </c>
      <c r="D94" s="12" t="s">
        <v>99</v>
      </c>
      <c r="E94" s="12" t="s">
        <v>743</v>
      </c>
      <c r="F94" s="12" t="s">
        <v>101</v>
      </c>
      <c r="G94" s="12">
        <v>31</v>
      </c>
      <c r="H94" s="12" t="s">
        <v>109</v>
      </c>
      <c r="I94" s="12" t="s">
        <v>103</v>
      </c>
      <c r="J94" s="12" t="s">
        <v>104</v>
      </c>
      <c r="K94" s="12" t="s">
        <v>189</v>
      </c>
      <c r="L94" s="12" t="s">
        <v>41</v>
      </c>
      <c r="M94" s="75">
        <v>265569179</v>
      </c>
      <c r="N94" s="16">
        <v>262206076</v>
      </c>
      <c r="O94" s="16">
        <v>35033203</v>
      </c>
      <c r="P94" s="18">
        <f t="shared" si="8"/>
        <v>0.13360942482507537</v>
      </c>
    </row>
    <row r="95" spans="2:16" x14ac:dyDescent="0.25">
      <c r="B95" s="11">
        <v>93</v>
      </c>
      <c r="C95" s="13">
        <v>30434423</v>
      </c>
      <c r="D95" s="12" t="s">
        <v>99</v>
      </c>
      <c r="E95" s="12" t="s">
        <v>744</v>
      </c>
      <c r="F95" s="12" t="s">
        <v>101</v>
      </c>
      <c r="G95" s="12">
        <v>31</v>
      </c>
      <c r="H95" s="12" t="s">
        <v>109</v>
      </c>
      <c r="I95" s="12" t="s">
        <v>103</v>
      </c>
      <c r="J95" s="12" t="s">
        <v>104</v>
      </c>
      <c r="K95" s="12" t="s">
        <v>165</v>
      </c>
      <c r="L95" s="12" t="s">
        <v>41</v>
      </c>
      <c r="M95" s="75">
        <v>645204944</v>
      </c>
      <c r="N95" s="16">
        <v>616607432</v>
      </c>
      <c r="O95" s="16">
        <v>62120958</v>
      </c>
      <c r="P95" s="18">
        <f t="shared" si="8"/>
        <v>0.10074636596336062</v>
      </c>
    </row>
    <row r="96" spans="2:16" x14ac:dyDescent="0.25">
      <c r="B96" s="11">
        <v>94</v>
      </c>
      <c r="C96" s="13">
        <v>30434583</v>
      </c>
      <c r="D96" s="12" t="s">
        <v>99</v>
      </c>
      <c r="E96" s="12" t="s">
        <v>745</v>
      </c>
      <c r="F96" s="12" t="s">
        <v>101</v>
      </c>
      <c r="G96" s="12">
        <v>31</v>
      </c>
      <c r="H96" s="12" t="s">
        <v>109</v>
      </c>
      <c r="I96" s="12" t="s">
        <v>103</v>
      </c>
      <c r="J96" s="12" t="s">
        <v>104</v>
      </c>
      <c r="K96" s="12" t="s">
        <v>105</v>
      </c>
      <c r="L96" s="12" t="s">
        <v>41</v>
      </c>
      <c r="M96" s="75">
        <v>306823212</v>
      </c>
      <c r="N96" s="16">
        <v>306823212</v>
      </c>
      <c r="O96" s="16">
        <v>82809645</v>
      </c>
      <c r="P96" s="18">
        <f t="shared" si="8"/>
        <v>0.2698936774053457</v>
      </c>
    </row>
    <row r="97" spans="2:16" x14ac:dyDescent="0.25">
      <c r="B97" s="11">
        <v>95</v>
      </c>
      <c r="C97" s="13">
        <v>30434984</v>
      </c>
      <c r="D97" s="12" t="s">
        <v>99</v>
      </c>
      <c r="E97" s="12" t="s">
        <v>746</v>
      </c>
      <c r="F97" s="12" t="s">
        <v>101</v>
      </c>
      <c r="G97" s="12">
        <v>31</v>
      </c>
      <c r="H97" s="12" t="s">
        <v>109</v>
      </c>
      <c r="I97" s="12" t="s">
        <v>103</v>
      </c>
      <c r="J97" s="12" t="s">
        <v>104</v>
      </c>
      <c r="K97" s="12" t="s">
        <v>165</v>
      </c>
      <c r="L97" s="12" t="s">
        <v>41</v>
      </c>
      <c r="M97" s="75">
        <v>863935000</v>
      </c>
      <c r="N97" s="16">
        <v>863935000</v>
      </c>
      <c r="O97" s="16">
        <v>300680773</v>
      </c>
      <c r="P97" s="18">
        <f t="shared" si="8"/>
        <v>0.34803633722444399</v>
      </c>
    </row>
    <row r="98" spans="2:16" x14ac:dyDescent="0.25">
      <c r="B98" s="11">
        <v>96</v>
      </c>
      <c r="C98" s="13">
        <v>30435074</v>
      </c>
      <c r="D98" s="12" t="s">
        <v>99</v>
      </c>
      <c r="E98" s="12" t="s">
        <v>747</v>
      </c>
      <c r="F98" s="12" t="s">
        <v>101</v>
      </c>
      <c r="G98" s="12">
        <v>31</v>
      </c>
      <c r="H98" s="12" t="s">
        <v>109</v>
      </c>
      <c r="I98" s="12" t="s">
        <v>122</v>
      </c>
      <c r="J98" s="12" t="s">
        <v>104</v>
      </c>
      <c r="K98" s="12" t="s">
        <v>104</v>
      </c>
      <c r="L98" s="12" t="s">
        <v>41</v>
      </c>
      <c r="M98" s="75">
        <v>895157000</v>
      </c>
      <c r="N98" s="16">
        <v>223789000</v>
      </c>
      <c r="O98" s="16">
        <v>0</v>
      </c>
      <c r="P98" s="18">
        <f t="shared" si="8"/>
        <v>0</v>
      </c>
    </row>
    <row r="99" spans="2:16" ht="15.75" thickBot="1" x14ac:dyDescent="0.3">
      <c r="B99" s="11">
        <v>97</v>
      </c>
      <c r="C99" s="28">
        <v>30435224</v>
      </c>
      <c r="D99" s="27" t="s">
        <v>99</v>
      </c>
      <c r="E99" s="27" t="s">
        <v>748</v>
      </c>
      <c r="F99" s="27" t="s">
        <v>101</v>
      </c>
      <c r="G99" s="27">
        <v>31</v>
      </c>
      <c r="H99" s="27" t="s">
        <v>109</v>
      </c>
      <c r="I99" s="27" t="s">
        <v>103</v>
      </c>
      <c r="J99" s="27" t="s">
        <v>104</v>
      </c>
      <c r="K99" s="27" t="s">
        <v>165</v>
      </c>
      <c r="L99" s="27" t="s">
        <v>41</v>
      </c>
      <c r="M99" s="75">
        <v>1534299715</v>
      </c>
      <c r="N99" s="24">
        <v>707762000</v>
      </c>
      <c r="O99" s="24">
        <v>139352000</v>
      </c>
      <c r="P99" s="25">
        <f t="shared" si="8"/>
        <v>0.19689104529488727</v>
      </c>
    </row>
  </sheetData>
  <mergeCells count="1">
    <mergeCell ref="AB1:AC1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41C77-87A8-476C-AE2A-BB7A930BA208}">
  <sheetPr codeName="Hoja20"/>
  <dimension ref="B1:AH20"/>
  <sheetViews>
    <sheetView zoomScale="80" zoomScaleNormal="80" workbookViewId="0"/>
  </sheetViews>
  <sheetFormatPr baseColWidth="10" defaultColWidth="11.42578125" defaultRowHeight="15" x14ac:dyDescent="0.25"/>
  <cols>
    <col min="1" max="1" width="11.42578125" style="2"/>
    <col min="2" max="2" width="3.5703125" style="2" bestFit="1" customWidth="1"/>
    <col min="3" max="4" width="11.42578125" style="2"/>
    <col min="5" max="5" width="55.28515625" style="2" bestFit="1" customWidth="1"/>
    <col min="6" max="6" width="24.5703125" style="2" customWidth="1"/>
    <col min="7" max="7" width="18.7109375" style="2" hidden="1" customWidth="1"/>
    <col min="8" max="11" width="11.42578125" style="2"/>
    <col min="12" max="12" width="43.85546875" style="2" bestFit="1" customWidth="1"/>
    <col min="13" max="13" width="11.42578125" style="2"/>
    <col min="14" max="14" width="11.42578125" style="2" customWidth="1"/>
    <col min="15" max="18" width="11.42578125" style="2"/>
    <col min="19" max="19" width="43.85546875" style="2" bestFit="1" customWidth="1"/>
    <col min="20" max="29" width="11.42578125" style="2"/>
    <col min="30" max="30" width="41.28515625" style="2" customWidth="1"/>
    <col min="31" max="16384" width="11.42578125" style="2"/>
  </cols>
  <sheetData>
    <row r="1" spans="2:34" ht="15.75" thickBot="1" x14ac:dyDescent="0.3">
      <c r="S1" s="6" t="s">
        <v>1709</v>
      </c>
      <c r="AC1" s="82" t="s">
        <v>80</v>
      </c>
      <c r="AD1" s="83"/>
    </row>
    <row r="2" spans="2:34" ht="33.75" x14ac:dyDescent="0.25">
      <c r="B2" s="7" t="s">
        <v>81</v>
      </c>
      <c r="C2" s="8" t="s">
        <v>82</v>
      </c>
      <c r="D2" s="8" t="s">
        <v>83</v>
      </c>
      <c r="E2" s="8" t="s">
        <v>84</v>
      </c>
      <c r="F2" s="8" t="s">
        <v>85</v>
      </c>
      <c r="G2" s="8" t="s">
        <v>85</v>
      </c>
      <c r="H2" s="8" t="s">
        <v>86</v>
      </c>
      <c r="I2" s="8" t="s">
        <v>87</v>
      </c>
      <c r="J2" s="8" t="s">
        <v>88</v>
      </c>
      <c r="K2" s="8" t="s">
        <v>89</v>
      </c>
      <c r="L2" s="8" t="s">
        <v>90</v>
      </c>
      <c r="M2" s="7" t="s">
        <v>91</v>
      </c>
      <c r="N2" s="7" t="s">
        <v>1</v>
      </c>
      <c r="O2" s="8" t="s">
        <v>1708</v>
      </c>
      <c r="P2" s="7" t="s">
        <v>92</v>
      </c>
      <c r="S2" s="7" t="s">
        <v>90</v>
      </c>
      <c r="T2" s="8" t="s">
        <v>93</v>
      </c>
      <c r="U2" s="8" t="s">
        <v>94</v>
      </c>
      <c r="V2" s="8" t="s">
        <v>1</v>
      </c>
      <c r="W2" s="8" t="s">
        <v>1802</v>
      </c>
      <c r="X2" s="9" t="s">
        <v>95</v>
      </c>
      <c r="AC2" s="7" t="s">
        <v>96</v>
      </c>
      <c r="AD2" s="10" t="s">
        <v>97</v>
      </c>
      <c r="AE2" s="8" t="s">
        <v>93</v>
      </c>
      <c r="AF2" s="8" t="s">
        <v>94</v>
      </c>
      <c r="AG2" s="8" t="s">
        <v>1</v>
      </c>
      <c r="AH2" s="9" t="s">
        <v>98</v>
      </c>
    </row>
    <row r="3" spans="2:34" x14ac:dyDescent="0.25">
      <c r="B3" s="11">
        <v>1</v>
      </c>
      <c r="C3" s="13" t="s">
        <v>551</v>
      </c>
      <c r="D3" s="12" t="s">
        <v>119</v>
      </c>
      <c r="E3" s="12" t="s">
        <v>749</v>
      </c>
      <c r="F3" s="12" t="s">
        <v>127</v>
      </c>
      <c r="G3" s="12">
        <v>24</v>
      </c>
      <c r="H3" s="12" t="s">
        <v>109</v>
      </c>
      <c r="I3" s="12" t="s">
        <v>122</v>
      </c>
      <c r="J3" s="12" t="s">
        <v>104</v>
      </c>
      <c r="K3" s="12" t="s">
        <v>104</v>
      </c>
      <c r="L3" s="12" t="s">
        <v>49</v>
      </c>
      <c r="M3" s="75">
        <v>3712145</v>
      </c>
      <c r="N3" s="16">
        <v>3712145</v>
      </c>
      <c r="O3" s="16">
        <v>1809425</v>
      </c>
      <c r="P3" s="18">
        <f>+O3/N3</f>
        <v>0.48743381522004126</v>
      </c>
      <c r="S3" s="17" t="s">
        <v>49</v>
      </c>
      <c r="T3" s="31">
        <f>+COUNTIF($L$2:$L$144,S3)</f>
        <v>18</v>
      </c>
      <c r="U3" s="16">
        <f>+SUMIF($L$3:$L$144,S3,$M$3:$M$144)</f>
        <v>203928635</v>
      </c>
      <c r="V3" s="16">
        <f>+SUMIF($L$3:$L$144,S3,$N$3:$N$144)</f>
        <v>203928635</v>
      </c>
      <c r="W3" s="16">
        <f>+SUMIF($L$3:$L$144,S3,$O$3:$O$144)</f>
        <v>67097690</v>
      </c>
      <c r="X3" s="18">
        <f>+W3/V3</f>
        <v>0.32902534751924367</v>
      </c>
      <c r="AC3" s="17">
        <v>24</v>
      </c>
      <c r="AD3" s="19" t="s">
        <v>106</v>
      </c>
      <c r="AE3" s="15">
        <f>+COUNTIF($G$2:$G$20,AC3)</f>
        <v>18</v>
      </c>
      <c r="AF3" s="16">
        <f>+SUMIF($G$3:$G$144,AC3,$M$3:$M$144)</f>
        <v>203928635</v>
      </c>
      <c r="AG3" s="16">
        <f>+SUMIF($G$3:$G$144,AC3,$N$3:$N$144)</f>
        <v>203928635</v>
      </c>
      <c r="AH3" s="18">
        <f>+AG3/$AG$4</f>
        <v>1</v>
      </c>
    </row>
    <row r="4" spans="2:34" ht="15.75" thickBot="1" x14ac:dyDescent="0.3">
      <c r="B4" s="11">
        <v>2</v>
      </c>
      <c r="C4" s="13" t="s">
        <v>551</v>
      </c>
      <c r="D4" s="12" t="s">
        <v>119</v>
      </c>
      <c r="E4" s="12" t="s">
        <v>750</v>
      </c>
      <c r="F4" s="12" t="s">
        <v>127</v>
      </c>
      <c r="G4" s="12">
        <v>24</v>
      </c>
      <c r="H4" s="12" t="s">
        <v>109</v>
      </c>
      <c r="I4" s="12" t="s">
        <v>122</v>
      </c>
      <c r="J4" s="12" t="s">
        <v>104</v>
      </c>
      <c r="K4" s="12" t="s">
        <v>104</v>
      </c>
      <c r="L4" s="12" t="s">
        <v>49</v>
      </c>
      <c r="M4" s="75">
        <v>4794400</v>
      </c>
      <c r="N4" s="16">
        <v>4794400</v>
      </c>
      <c r="O4" s="16">
        <v>2839922</v>
      </c>
      <c r="P4" s="18">
        <f t="shared" ref="P4:P20" si="0">+O4/N4</f>
        <v>0.59234148172868351</v>
      </c>
      <c r="S4" s="21" t="s">
        <v>124</v>
      </c>
      <c r="T4" s="23">
        <f>+SUM(T3:T3)</f>
        <v>18</v>
      </c>
      <c r="U4" s="24">
        <f>+SUM(U3:U3)</f>
        <v>203928635</v>
      </c>
      <c r="V4" s="24">
        <f>+SUM(V3:V3)</f>
        <v>203928635</v>
      </c>
      <c r="W4" s="24">
        <f>+SUM(W3:W3)</f>
        <v>67097690</v>
      </c>
      <c r="X4" s="25">
        <f>+W4/V4</f>
        <v>0.32902534751924367</v>
      </c>
      <c r="AC4" s="21" t="s">
        <v>124</v>
      </c>
      <c r="AD4" s="22"/>
      <c r="AE4" s="23">
        <f>+SUM(AE3:AE3)</f>
        <v>18</v>
      </c>
      <c r="AF4" s="24">
        <f>+SUM(AF3:AF3)</f>
        <v>203928635</v>
      </c>
      <c r="AG4" s="24">
        <f>+SUM(AG3:AG3)</f>
        <v>203928635</v>
      </c>
      <c r="AH4" s="25">
        <f>+SUM(AH3:AH3)</f>
        <v>1</v>
      </c>
    </row>
    <row r="5" spans="2:34" x14ac:dyDescent="0.25">
      <c r="B5" s="11">
        <v>3</v>
      </c>
      <c r="C5" s="13" t="s">
        <v>551</v>
      </c>
      <c r="D5" s="12" t="s">
        <v>119</v>
      </c>
      <c r="E5" s="12" t="s">
        <v>751</v>
      </c>
      <c r="F5" s="12" t="s">
        <v>127</v>
      </c>
      <c r="G5" s="12">
        <v>24</v>
      </c>
      <c r="H5" s="12" t="s">
        <v>109</v>
      </c>
      <c r="I5" s="12" t="s">
        <v>122</v>
      </c>
      <c r="J5" s="12" t="s">
        <v>104</v>
      </c>
      <c r="K5" s="12" t="s">
        <v>104</v>
      </c>
      <c r="L5" s="12" t="s">
        <v>49</v>
      </c>
      <c r="M5" s="75">
        <v>7000000</v>
      </c>
      <c r="N5" s="16">
        <v>7000000</v>
      </c>
      <c r="O5" s="16">
        <v>2870785</v>
      </c>
      <c r="P5" s="18">
        <f t="shared" si="0"/>
        <v>0.41011214285714287</v>
      </c>
    </row>
    <row r="6" spans="2:34" x14ac:dyDescent="0.25">
      <c r="B6" s="11">
        <v>4</v>
      </c>
      <c r="C6" s="13" t="s">
        <v>551</v>
      </c>
      <c r="D6" s="12" t="s">
        <v>119</v>
      </c>
      <c r="E6" s="12" t="s">
        <v>752</v>
      </c>
      <c r="F6" s="12" t="s">
        <v>127</v>
      </c>
      <c r="G6" s="12">
        <v>24</v>
      </c>
      <c r="H6" s="12" t="s">
        <v>109</v>
      </c>
      <c r="I6" s="12" t="s">
        <v>122</v>
      </c>
      <c r="J6" s="12" t="s">
        <v>104</v>
      </c>
      <c r="K6" s="12" t="s">
        <v>104</v>
      </c>
      <c r="L6" s="12" t="s">
        <v>49</v>
      </c>
      <c r="M6" s="75">
        <v>4751914</v>
      </c>
      <c r="N6" s="16">
        <v>4751914</v>
      </c>
      <c r="O6" s="16">
        <v>4113100</v>
      </c>
      <c r="P6" s="18">
        <f t="shared" si="0"/>
        <v>0.86556701152419846</v>
      </c>
    </row>
    <row r="7" spans="2:34" x14ac:dyDescent="0.25">
      <c r="B7" s="11">
        <v>5</v>
      </c>
      <c r="C7" s="13" t="s">
        <v>551</v>
      </c>
      <c r="D7" s="12" t="s">
        <v>119</v>
      </c>
      <c r="E7" s="12" t="s">
        <v>753</v>
      </c>
      <c r="F7" s="12" t="s">
        <v>127</v>
      </c>
      <c r="G7" s="12">
        <v>24</v>
      </c>
      <c r="H7" s="12" t="s">
        <v>109</v>
      </c>
      <c r="I7" s="12" t="s">
        <v>122</v>
      </c>
      <c r="J7" s="12" t="s">
        <v>104</v>
      </c>
      <c r="K7" s="12" t="s">
        <v>104</v>
      </c>
      <c r="L7" s="12" t="s">
        <v>49</v>
      </c>
      <c r="M7" s="75">
        <v>4971750</v>
      </c>
      <c r="N7" s="16">
        <v>4971750</v>
      </c>
      <c r="O7" s="16">
        <v>1319288</v>
      </c>
      <c r="P7" s="18">
        <f t="shared" si="0"/>
        <v>0.26535686629456429</v>
      </c>
    </row>
    <row r="8" spans="2:34" x14ac:dyDescent="0.25">
      <c r="B8" s="11">
        <v>6</v>
      </c>
      <c r="C8" s="13" t="s">
        <v>551</v>
      </c>
      <c r="D8" s="12" t="s">
        <v>119</v>
      </c>
      <c r="E8" s="12" t="s">
        <v>754</v>
      </c>
      <c r="F8" s="12" t="s">
        <v>127</v>
      </c>
      <c r="G8" s="12">
        <v>24</v>
      </c>
      <c r="H8" s="12" t="s">
        <v>109</v>
      </c>
      <c r="I8" s="12" t="s">
        <v>122</v>
      </c>
      <c r="J8" s="12" t="s">
        <v>104</v>
      </c>
      <c r="K8" s="12" t="s">
        <v>104</v>
      </c>
      <c r="L8" s="12" t="s">
        <v>49</v>
      </c>
      <c r="M8" s="75">
        <v>3455000</v>
      </c>
      <c r="N8" s="16">
        <v>3455000</v>
      </c>
      <c r="O8" s="16">
        <v>743563</v>
      </c>
      <c r="P8" s="18">
        <f t="shared" si="0"/>
        <v>0.21521360347322721</v>
      </c>
    </row>
    <row r="9" spans="2:34" x14ac:dyDescent="0.25">
      <c r="B9" s="11">
        <v>7</v>
      </c>
      <c r="C9" s="13" t="s">
        <v>551</v>
      </c>
      <c r="D9" s="12" t="s">
        <v>119</v>
      </c>
      <c r="E9" s="12" t="s">
        <v>755</v>
      </c>
      <c r="F9" s="12" t="s">
        <v>127</v>
      </c>
      <c r="G9" s="12">
        <v>24</v>
      </c>
      <c r="H9" s="12" t="s">
        <v>109</v>
      </c>
      <c r="I9" s="12" t="s">
        <v>122</v>
      </c>
      <c r="J9" s="12" t="s">
        <v>104</v>
      </c>
      <c r="K9" s="12" t="s">
        <v>104</v>
      </c>
      <c r="L9" s="12" t="s">
        <v>49</v>
      </c>
      <c r="M9" s="75">
        <v>3044590</v>
      </c>
      <c r="N9" s="16">
        <v>3044590</v>
      </c>
      <c r="O9" s="16">
        <v>2549642</v>
      </c>
      <c r="P9" s="18">
        <f t="shared" si="0"/>
        <v>0.8374336117506791</v>
      </c>
    </row>
    <row r="10" spans="2:34" x14ac:dyDescent="0.25">
      <c r="B10" s="11">
        <v>8</v>
      </c>
      <c r="C10" s="13" t="s">
        <v>551</v>
      </c>
      <c r="D10" s="12" t="s">
        <v>119</v>
      </c>
      <c r="E10" s="12" t="s">
        <v>756</v>
      </c>
      <c r="F10" s="12" t="s">
        <v>127</v>
      </c>
      <c r="G10" s="12">
        <v>24</v>
      </c>
      <c r="H10" s="12" t="s">
        <v>109</v>
      </c>
      <c r="I10" s="12" t="s">
        <v>122</v>
      </c>
      <c r="J10" s="12" t="s">
        <v>104</v>
      </c>
      <c r="K10" s="12" t="s">
        <v>104</v>
      </c>
      <c r="L10" s="12" t="s">
        <v>49</v>
      </c>
      <c r="M10" s="75">
        <v>9100000</v>
      </c>
      <c r="N10" s="16">
        <v>9100000</v>
      </c>
      <c r="O10" s="16">
        <v>3201002</v>
      </c>
      <c r="P10" s="18">
        <f t="shared" si="0"/>
        <v>0.35175846153846152</v>
      </c>
    </row>
    <row r="11" spans="2:34" x14ac:dyDescent="0.25">
      <c r="B11" s="11">
        <v>9</v>
      </c>
      <c r="C11" s="13" t="s">
        <v>551</v>
      </c>
      <c r="D11" s="12" t="s">
        <v>119</v>
      </c>
      <c r="E11" s="12" t="s">
        <v>757</v>
      </c>
      <c r="F11" s="12" t="s">
        <v>127</v>
      </c>
      <c r="G11" s="12">
        <v>24</v>
      </c>
      <c r="H11" s="12" t="s">
        <v>109</v>
      </c>
      <c r="I11" s="12" t="s">
        <v>122</v>
      </c>
      <c r="J11" s="12" t="s">
        <v>104</v>
      </c>
      <c r="K11" s="12" t="s">
        <v>104</v>
      </c>
      <c r="L11" s="12" t="s">
        <v>49</v>
      </c>
      <c r="M11" s="75">
        <v>6370000</v>
      </c>
      <c r="N11" s="16">
        <v>6370000</v>
      </c>
      <c r="O11" s="16">
        <v>5525149</v>
      </c>
      <c r="P11" s="18">
        <f t="shared" si="0"/>
        <v>0.86737032967032968</v>
      </c>
    </row>
    <row r="12" spans="2:34" x14ac:dyDescent="0.25">
      <c r="B12" s="11">
        <v>10</v>
      </c>
      <c r="C12" s="13" t="s">
        <v>551</v>
      </c>
      <c r="D12" s="12" t="s">
        <v>119</v>
      </c>
      <c r="E12" s="12" t="s">
        <v>758</v>
      </c>
      <c r="F12" s="12" t="s">
        <v>127</v>
      </c>
      <c r="G12" s="12">
        <v>24</v>
      </c>
      <c r="H12" s="12" t="s">
        <v>109</v>
      </c>
      <c r="I12" s="12" t="s">
        <v>122</v>
      </c>
      <c r="J12" s="12" t="s">
        <v>104</v>
      </c>
      <c r="K12" s="12" t="s">
        <v>104</v>
      </c>
      <c r="L12" s="12" t="s">
        <v>49</v>
      </c>
      <c r="M12" s="15">
        <v>4550000</v>
      </c>
      <c r="N12" s="16">
        <v>4550000</v>
      </c>
      <c r="O12" s="16">
        <v>0</v>
      </c>
      <c r="P12" s="18">
        <f t="shared" si="0"/>
        <v>0</v>
      </c>
    </row>
    <row r="13" spans="2:34" x14ac:dyDescent="0.25">
      <c r="B13" s="11">
        <v>11</v>
      </c>
      <c r="C13" s="13" t="s">
        <v>551</v>
      </c>
      <c r="D13" s="12" t="s">
        <v>119</v>
      </c>
      <c r="E13" s="12" t="s">
        <v>759</v>
      </c>
      <c r="F13" s="12" t="s">
        <v>127</v>
      </c>
      <c r="G13" s="12">
        <v>24</v>
      </c>
      <c r="H13" s="12" t="s">
        <v>109</v>
      </c>
      <c r="I13" s="12" t="s">
        <v>122</v>
      </c>
      <c r="J13" s="12" t="s">
        <v>104</v>
      </c>
      <c r="K13" s="12" t="s">
        <v>104</v>
      </c>
      <c r="L13" s="12" t="s">
        <v>49</v>
      </c>
      <c r="M13" s="75">
        <v>108000000</v>
      </c>
      <c r="N13" s="16">
        <v>108000000</v>
      </c>
      <c r="O13" s="16">
        <v>30595472</v>
      </c>
      <c r="P13" s="18">
        <f t="shared" si="0"/>
        <v>0.28329140740740738</v>
      </c>
    </row>
    <row r="14" spans="2:34" x14ac:dyDescent="0.25">
      <c r="B14" s="11">
        <v>12</v>
      </c>
      <c r="C14" s="13" t="s">
        <v>551</v>
      </c>
      <c r="D14" s="12" t="s">
        <v>119</v>
      </c>
      <c r="E14" s="12" t="s">
        <v>760</v>
      </c>
      <c r="F14" s="12" t="s">
        <v>127</v>
      </c>
      <c r="G14" s="12">
        <v>24</v>
      </c>
      <c r="H14" s="12" t="s">
        <v>109</v>
      </c>
      <c r="I14" s="12" t="s">
        <v>122</v>
      </c>
      <c r="J14" s="12" t="s">
        <v>104</v>
      </c>
      <c r="K14" s="12" t="s">
        <v>104</v>
      </c>
      <c r="L14" s="12" t="s">
        <v>49</v>
      </c>
      <c r="M14" s="15">
        <v>1205011</v>
      </c>
      <c r="N14" s="16">
        <v>1205011</v>
      </c>
      <c r="O14" s="16">
        <v>1205011</v>
      </c>
      <c r="P14" s="18">
        <f t="shared" si="0"/>
        <v>1</v>
      </c>
    </row>
    <row r="15" spans="2:34" x14ac:dyDescent="0.25">
      <c r="B15" s="11">
        <v>13</v>
      </c>
      <c r="C15" s="13" t="s">
        <v>551</v>
      </c>
      <c r="D15" s="12" t="s">
        <v>119</v>
      </c>
      <c r="E15" s="12" t="s">
        <v>761</v>
      </c>
      <c r="F15" s="12" t="s">
        <v>127</v>
      </c>
      <c r="G15" s="12">
        <v>24</v>
      </c>
      <c r="H15" s="12" t="s">
        <v>109</v>
      </c>
      <c r="I15" s="12" t="s">
        <v>122</v>
      </c>
      <c r="J15" s="12" t="s">
        <v>104</v>
      </c>
      <c r="K15" s="12" t="s">
        <v>104</v>
      </c>
      <c r="L15" s="12" t="s">
        <v>49</v>
      </c>
      <c r="M15" s="75">
        <v>4420325</v>
      </c>
      <c r="N15" s="16">
        <v>4420325</v>
      </c>
      <c r="O15" s="16">
        <v>3619617</v>
      </c>
      <c r="P15" s="18">
        <f t="shared" si="0"/>
        <v>0.81885766318087472</v>
      </c>
    </row>
    <row r="16" spans="2:34" x14ac:dyDescent="0.25">
      <c r="B16" s="11">
        <v>14</v>
      </c>
      <c r="C16" s="13" t="s">
        <v>551</v>
      </c>
      <c r="D16" s="12" t="s">
        <v>119</v>
      </c>
      <c r="E16" s="12" t="s">
        <v>762</v>
      </c>
      <c r="F16" s="12" t="s">
        <v>127</v>
      </c>
      <c r="G16" s="12">
        <v>24</v>
      </c>
      <c r="H16" s="12" t="s">
        <v>109</v>
      </c>
      <c r="I16" s="12" t="s">
        <v>122</v>
      </c>
      <c r="J16" s="12" t="s">
        <v>104</v>
      </c>
      <c r="K16" s="12" t="s">
        <v>104</v>
      </c>
      <c r="L16" s="12" t="s">
        <v>49</v>
      </c>
      <c r="M16" s="75">
        <v>8450000</v>
      </c>
      <c r="N16" s="16">
        <v>8450000</v>
      </c>
      <c r="O16" s="16">
        <v>3062951</v>
      </c>
      <c r="P16" s="18">
        <f t="shared" si="0"/>
        <v>0.3624794082840237</v>
      </c>
    </row>
    <row r="17" spans="2:16" x14ac:dyDescent="0.25">
      <c r="B17" s="11">
        <v>15</v>
      </c>
      <c r="C17" s="13" t="s">
        <v>551</v>
      </c>
      <c r="D17" s="12" t="s">
        <v>119</v>
      </c>
      <c r="E17" s="12" t="s">
        <v>763</v>
      </c>
      <c r="F17" s="12" t="s">
        <v>127</v>
      </c>
      <c r="G17" s="12">
        <v>24</v>
      </c>
      <c r="H17" s="12" t="s">
        <v>109</v>
      </c>
      <c r="I17" s="12" t="s">
        <v>122</v>
      </c>
      <c r="J17" s="12" t="s">
        <v>104</v>
      </c>
      <c r="K17" s="12" t="s">
        <v>104</v>
      </c>
      <c r="L17" s="12" t="s">
        <v>49</v>
      </c>
      <c r="M17" s="75">
        <v>3825000</v>
      </c>
      <c r="N17" s="16">
        <v>3825000</v>
      </c>
      <c r="O17" s="16">
        <v>1969782</v>
      </c>
      <c r="P17" s="18">
        <f t="shared" si="0"/>
        <v>0.51497568627450985</v>
      </c>
    </row>
    <row r="18" spans="2:16" x14ac:dyDescent="0.25">
      <c r="B18" s="11">
        <v>16</v>
      </c>
      <c r="C18" s="13" t="s">
        <v>551</v>
      </c>
      <c r="D18" s="12" t="s">
        <v>119</v>
      </c>
      <c r="E18" s="12" t="s">
        <v>764</v>
      </c>
      <c r="F18" s="12" t="s">
        <v>127</v>
      </c>
      <c r="G18" s="12">
        <v>24</v>
      </c>
      <c r="H18" s="12" t="s">
        <v>109</v>
      </c>
      <c r="I18" s="12" t="s">
        <v>122</v>
      </c>
      <c r="J18" s="12" t="s">
        <v>104</v>
      </c>
      <c r="K18" s="12" t="s">
        <v>104</v>
      </c>
      <c r="L18" s="12" t="s">
        <v>49</v>
      </c>
      <c r="M18" s="75">
        <v>15600000</v>
      </c>
      <c r="N18" s="16">
        <v>15600000</v>
      </c>
      <c r="O18" s="16">
        <v>0</v>
      </c>
      <c r="P18" s="18">
        <f t="shared" si="0"/>
        <v>0</v>
      </c>
    </row>
    <row r="19" spans="2:16" x14ac:dyDescent="0.25">
      <c r="B19" s="11">
        <v>17</v>
      </c>
      <c r="C19" s="13" t="s">
        <v>551</v>
      </c>
      <c r="D19" s="12" t="s">
        <v>119</v>
      </c>
      <c r="E19" s="12" t="s">
        <v>765</v>
      </c>
      <c r="F19" s="12" t="s">
        <v>127</v>
      </c>
      <c r="G19" s="12">
        <v>24</v>
      </c>
      <c r="H19" s="12" t="s">
        <v>109</v>
      </c>
      <c r="I19" s="12" t="s">
        <v>122</v>
      </c>
      <c r="J19" s="12" t="s">
        <v>104</v>
      </c>
      <c r="K19" s="12" t="s">
        <v>104</v>
      </c>
      <c r="L19" s="12" t="s">
        <v>49</v>
      </c>
      <c r="M19" s="75">
        <v>5625000</v>
      </c>
      <c r="N19" s="16">
        <v>5625000</v>
      </c>
      <c r="O19" s="16">
        <v>304328</v>
      </c>
      <c r="P19" s="18">
        <f t="shared" si="0"/>
        <v>5.4102755555555555E-2</v>
      </c>
    </row>
    <row r="20" spans="2:16" x14ac:dyDescent="0.25">
      <c r="B20" s="11">
        <v>18</v>
      </c>
      <c r="C20" s="13" t="s">
        <v>551</v>
      </c>
      <c r="D20" s="12" t="s">
        <v>119</v>
      </c>
      <c r="E20" s="12" t="s">
        <v>766</v>
      </c>
      <c r="F20" s="12" t="s">
        <v>127</v>
      </c>
      <c r="G20" s="12">
        <v>24</v>
      </c>
      <c r="H20" s="12" t="s">
        <v>109</v>
      </c>
      <c r="I20" s="12" t="s">
        <v>122</v>
      </c>
      <c r="J20" s="12" t="s">
        <v>104</v>
      </c>
      <c r="K20" s="12" t="s">
        <v>104</v>
      </c>
      <c r="L20" s="12" t="s">
        <v>49</v>
      </c>
      <c r="M20" s="75">
        <v>5053500</v>
      </c>
      <c r="N20" s="16">
        <v>5053500</v>
      </c>
      <c r="O20" s="16">
        <v>1368653</v>
      </c>
      <c r="P20" s="18">
        <f t="shared" si="0"/>
        <v>0.27083269021470269</v>
      </c>
    </row>
  </sheetData>
  <mergeCells count="1">
    <mergeCell ref="AC1:AD1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B8321-4F59-4150-A785-F05E32EB73FC}">
  <sheetPr codeName="Hoja21"/>
  <dimension ref="B1:AG24"/>
  <sheetViews>
    <sheetView topLeftCell="F1" zoomScale="80" zoomScaleNormal="80" workbookViewId="0"/>
  </sheetViews>
  <sheetFormatPr baseColWidth="10" defaultColWidth="11.42578125" defaultRowHeight="15" x14ac:dyDescent="0.25"/>
  <cols>
    <col min="1" max="1" width="11.42578125" style="2"/>
    <col min="2" max="2" width="3.5703125" style="2" bestFit="1" customWidth="1"/>
    <col min="3" max="4" width="11.42578125" style="2"/>
    <col min="5" max="5" width="60.85546875" style="2" bestFit="1" customWidth="1"/>
    <col min="6" max="6" width="41" style="2" bestFit="1" customWidth="1"/>
    <col min="7" max="7" width="36" style="2" hidden="1" customWidth="1"/>
    <col min="8" max="11" width="11.42578125" style="2"/>
    <col min="12" max="12" width="29.85546875" style="2" bestFit="1" customWidth="1"/>
    <col min="13" max="13" width="13.5703125" style="2" bestFit="1" customWidth="1"/>
    <col min="14" max="15" width="13" style="2" bestFit="1" customWidth="1"/>
    <col min="16" max="18" width="11.42578125" style="2"/>
    <col min="19" max="19" width="27.85546875" style="2" bestFit="1" customWidth="1"/>
    <col min="20" max="20" width="10.7109375" style="2" bestFit="1" customWidth="1"/>
    <col min="21" max="21" width="14.42578125" style="2" bestFit="1" customWidth="1"/>
    <col min="22" max="22" width="14.140625" style="2" bestFit="1" customWidth="1"/>
    <col min="23" max="23" width="13.5703125" style="2" bestFit="1" customWidth="1"/>
    <col min="24" max="27" width="11.42578125" style="2"/>
    <col min="28" max="28" width="23.28515625" style="2" customWidth="1"/>
    <col min="29" max="29" width="33.7109375" style="2" customWidth="1"/>
    <col min="30" max="30" width="11.42578125" style="2"/>
    <col min="31" max="31" width="14.140625" style="2" bestFit="1" customWidth="1"/>
    <col min="32" max="32" width="13.85546875" style="2" bestFit="1" customWidth="1"/>
    <col min="33" max="33" width="17.140625" style="2" customWidth="1"/>
    <col min="34" max="16384" width="11.42578125" style="2"/>
  </cols>
  <sheetData>
    <row r="1" spans="2:33" ht="15.75" thickBot="1" x14ac:dyDescent="0.3">
      <c r="S1" s="6" t="s">
        <v>1709</v>
      </c>
      <c r="AB1" s="82" t="s">
        <v>80</v>
      </c>
      <c r="AC1" s="83"/>
    </row>
    <row r="2" spans="2:33" ht="22.5" x14ac:dyDescent="0.25">
      <c r="B2" s="7" t="s">
        <v>81</v>
      </c>
      <c r="C2" s="8" t="s">
        <v>82</v>
      </c>
      <c r="D2" s="8" t="s">
        <v>83</v>
      </c>
      <c r="E2" s="8" t="s">
        <v>84</v>
      </c>
      <c r="F2" s="8" t="s">
        <v>85</v>
      </c>
      <c r="G2" s="8" t="s">
        <v>85</v>
      </c>
      <c r="H2" s="8" t="s">
        <v>86</v>
      </c>
      <c r="I2" s="8" t="s">
        <v>87</v>
      </c>
      <c r="J2" s="8" t="s">
        <v>88</v>
      </c>
      <c r="K2" s="8" t="s">
        <v>89</v>
      </c>
      <c r="L2" s="8" t="s">
        <v>90</v>
      </c>
      <c r="M2" s="7" t="s">
        <v>91</v>
      </c>
      <c r="N2" s="7" t="s">
        <v>1</v>
      </c>
      <c r="O2" s="7" t="s">
        <v>1708</v>
      </c>
      <c r="P2" s="7" t="s">
        <v>92</v>
      </c>
      <c r="S2" s="7" t="s">
        <v>90</v>
      </c>
      <c r="T2" s="8" t="s">
        <v>93</v>
      </c>
      <c r="U2" s="8" t="s">
        <v>94</v>
      </c>
      <c r="V2" s="8" t="s">
        <v>1</v>
      </c>
      <c r="W2" s="7" t="s">
        <v>1708</v>
      </c>
      <c r="X2" s="9" t="s">
        <v>95</v>
      </c>
      <c r="AB2" s="7" t="s">
        <v>96</v>
      </c>
      <c r="AC2" s="10" t="s">
        <v>97</v>
      </c>
      <c r="AD2" s="8" t="s">
        <v>93</v>
      </c>
      <c r="AE2" s="8" t="s">
        <v>94</v>
      </c>
      <c r="AF2" s="8" t="s">
        <v>1</v>
      </c>
      <c r="AG2" s="9" t="s">
        <v>98</v>
      </c>
    </row>
    <row r="3" spans="2:33" x14ac:dyDescent="0.25">
      <c r="B3" s="11">
        <v>1</v>
      </c>
      <c r="C3" s="13" t="s">
        <v>767</v>
      </c>
      <c r="D3" s="12" t="s">
        <v>119</v>
      </c>
      <c r="E3" s="12" t="s">
        <v>768</v>
      </c>
      <c r="F3" s="12" t="s">
        <v>769</v>
      </c>
      <c r="G3" s="12">
        <v>23</v>
      </c>
      <c r="H3" s="12" t="s">
        <v>109</v>
      </c>
      <c r="I3" s="12" t="s">
        <v>122</v>
      </c>
      <c r="J3" s="12" t="s">
        <v>104</v>
      </c>
      <c r="K3" s="12" t="s">
        <v>104</v>
      </c>
      <c r="L3" s="12" t="s">
        <v>51</v>
      </c>
      <c r="M3" s="75">
        <v>26134850530</v>
      </c>
      <c r="N3" s="16">
        <v>26134850530</v>
      </c>
      <c r="O3" s="16">
        <v>0</v>
      </c>
      <c r="P3" s="18">
        <f>+O3/N3</f>
        <v>0</v>
      </c>
      <c r="S3" s="17" t="s">
        <v>53</v>
      </c>
      <c r="T3" s="31">
        <f>+COUNTIF($L$2:$L$128,S3)</f>
        <v>9</v>
      </c>
      <c r="U3" s="16">
        <f>+SUMIF($L$3:$L$128,S3,$M$3:$M$128)</f>
        <v>243117141000</v>
      </c>
      <c r="V3" s="16">
        <f>+SUMIF($L$3:$L$128,S3,$N$3:$N$128)</f>
        <v>98076004000</v>
      </c>
      <c r="W3" s="16">
        <f>+SUMIF($L$3:$L$128,S3,$O$3:$O$128)</f>
        <v>13291090733</v>
      </c>
      <c r="X3" s="18">
        <f>+W3/V3</f>
        <v>0.13551827349124052</v>
      </c>
      <c r="AB3" s="17">
        <v>23</v>
      </c>
      <c r="AC3" s="19" t="s">
        <v>770</v>
      </c>
      <c r="AD3" s="15">
        <f>+COUNTIF($G$2:$G$24,AB3)</f>
        <v>6</v>
      </c>
      <c r="AE3" s="16">
        <f>+SUMIF($G$3:$G$128,AB3,$M$3:$M$128)</f>
        <v>44055456929</v>
      </c>
      <c r="AF3" s="16">
        <f>+SUMIF($G$3:$G$128,AB3,$N$3:$N$128)</f>
        <v>44055456929</v>
      </c>
      <c r="AG3" s="18">
        <f>+AF3/$AF$8</f>
        <v>0.29711670666754531</v>
      </c>
    </row>
    <row r="4" spans="2:33" ht="22.5" x14ac:dyDescent="0.25">
      <c r="B4" s="11">
        <v>2</v>
      </c>
      <c r="C4" s="13" t="s">
        <v>771</v>
      </c>
      <c r="D4" s="12" t="s">
        <v>119</v>
      </c>
      <c r="E4" s="12" t="s">
        <v>772</v>
      </c>
      <c r="F4" s="12" t="s">
        <v>769</v>
      </c>
      <c r="G4" s="12">
        <v>23</v>
      </c>
      <c r="H4" s="12" t="s">
        <v>109</v>
      </c>
      <c r="I4" s="12" t="s">
        <v>122</v>
      </c>
      <c r="J4" s="12" t="s">
        <v>104</v>
      </c>
      <c r="K4" s="12" t="s">
        <v>104</v>
      </c>
      <c r="L4" s="12" t="s">
        <v>51</v>
      </c>
      <c r="M4" s="75">
        <v>10267547007</v>
      </c>
      <c r="N4" s="16">
        <v>10267547007</v>
      </c>
      <c r="O4" s="16">
        <v>7620840926</v>
      </c>
      <c r="P4" s="18">
        <f t="shared" ref="P4:P24" si="0">+O4/N4</f>
        <v>0.74222605660382346</v>
      </c>
      <c r="S4" s="17" t="s">
        <v>51</v>
      </c>
      <c r="T4" s="31">
        <f>+COUNTIF($L$2:$L$128,S4)</f>
        <v>3</v>
      </c>
      <c r="U4" s="16">
        <f>+SUMIF($L$3:$L$128,S4,$M$3:$M$128)</f>
        <v>36539898418</v>
      </c>
      <c r="V4" s="16">
        <f>+SUMIF($L$3:$L$128,S4,$N$3:$N$128)</f>
        <v>36539898418</v>
      </c>
      <c r="W4" s="16">
        <f>+SUMIF($L$3:$L$128,S4,$O$3:$O$128)</f>
        <v>7620840926</v>
      </c>
      <c r="X4" s="18">
        <f>+W4/V4</f>
        <v>0.20856218150420147</v>
      </c>
      <c r="AB4" s="17">
        <v>24</v>
      </c>
      <c r="AC4" s="19" t="s">
        <v>106</v>
      </c>
      <c r="AD4" s="15">
        <f>+COUNTIF($G$2:$G$24,AB4)</f>
        <v>7</v>
      </c>
      <c r="AE4" s="16">
        <f>+SUMIF($G$3:$G$128,AB4,$M$3:$M$128)</f>
        <v>67325228454</v>
      </c>
      <c r="AF4" s="16">
        <f>+SUMIF($G$3:$G$128,AB4,$N$3:$N$128)</f>
        <v>67325228454</v>
      </c>
      <c r="AG4" s="18">
        <f t="shared" ref="AG4:AG7" si="1">+AF4/$AF$8</f>
        <v>0.4540515874374032</v>
      </c>
    </row>
    <row r="5" spans="2:33" x14ac:dyDescent="0.25">
      <c r="B5" s="11">
        <v>3</v>
      </c>
      <c r="C5" s="13" t="s">
        <v>773</v>
      </c>
      <c r="D5" s="12" t="s">
        <v>119</v>
      </c>
      <c r="E5" s="12" t="s">
        <v>774</v>
      </c>
      <c r="F5" s="12" t="s">
        <v>775</v>
      </c>
      <c r="G5" s="12">
        <v>32</v>
      </c>
      <c r="H5" s="12" t="s">
        <v>109</v>
      </c>
      <c r="I5" s="12" t="s">
        <v>122</v>
      </c>
      <c r="J5" s="12" t="s">
        <v>104</v>
      </c>
      <c r="K5" s="12" t="s">
        <v>104</v>
      </c>
      <c r="L5" s="12" t="s">
        <v>51</v>
      </c>
      <c r="M5" s="75">
        <v>137500881</v>
      </c>
      <c r="N5" s="16">
        <v>137500881</v>
      </c>
      <c r="O5" s="16">
        <v>0</v>
      </c>
      <c r="P5" s="18">
        <f t="shared" si="0"/>
        <v>0</v>
      </c>
      <c r="S5" s="17" t="s">
        <v>52</v>
      </c>
      <c r="T5" s="31">
        <f>+COUNTIF($L$2:$L$128,S5)</f>
        <v>8</v>
      </c>
      <c r="U5" s="16">
        <f>+SUMIF($L$3:$L$128,S5,$M$3:$M$128)</f>
        <v>12830391796</v>
      </c>
      <c r="V5" s="16">
        <f>+SUMIF($L$3:$L$128,S5,$N$3:$N$128)</f>
        <v>12830391796</v>
      </c>
      <c r="W5" s="16">
        <f>+SUMIF($L$3:$L$128,S5,$O$3:$O$128)</f>
        <v>8095840594</v>
      </c>
      <c r="X5" s="18">
        <f>+W5/V5</f>
        <v>0.63098935112207233</v>
      </c>
      <c r="AB5" s="17">
        <v>29</v>
      </c>
      <c r="AC5" s="19" t="s">
        <v>776</v>
      </c>
      <c r="AD5" s="15">
        <f>+COUNTIF($G$2:$G$24,AB5)</f>
        <v>0</v>
      </c>
      <c r="AE5" s="16">
        <f>+SUMIF($G$3:$G$128,AB5,$M$3:$M$128)</f>
        <v>0</v>
      </c>
      <c r="AF5" s="16">
        <f>+SUMIF($G$3:$G$128,AB5,$N$3:$N$128)</f>
        <v>0</v>
      </c>
      <c r="AG5" s="18">
        <f t="shared" si="1"/>
        <v>0</v>
      </c>
    </row>
    <row r="6" spans="2:33" x14ac:dyDescent="0.25">
      <c r="B6" s="11">
        <v>4</v>
      </c>
      <c r="C6" s="13">
        <v>20133773</v>
      </c>
      <c r="D6" s="12" t="s">
        <v>99</v>
      </c>
      <c r="E6" s="12" t="s">
        <v>777</v>
      </c>
      <c r="F6" s="12" t="s">
        <v>101</v>
      </c>
      <c r="G6" s="12">
        <v>31</v>
      </c>
      <c r="H6" s="12" t="s">
        <v>109</v>
      </c>
      <c r="I6" s="12" t="s">
        <v>103</v>
      </c>
      <c r="J6" s="12" t="s">
        <v>104</v>
      </c>
      <c r="K6" s="12" t="s">
        <v>165</v>
      </c>
      <c r="L6" s="12" t="s">
        <v>53</v>
      </c>
      <c r="M6" s="75">
        <v>87278660000</v>
      </c>
      <c r="N6" s="16">
        <v>21263261000</v>
      </c>
      <c r="O6" s="16">
        <v>7856000940</v>
      </c>
      <c r="P6" s="18">
        <f t="shared" si="0"/>
        <v>0.36946359920992361</v>
      </c>
      <c r="S6" s="17" t="s">
        <v>54</v>
      </c>
      <c r="T6" s="31">
        <f>+COUNTIF($L$2:$L$128,S6)</f>
        <v>2</v>
      </c>
      <c r="U6" s="16">
        <f>+SUMIF($L$3:$L$128,S6,$M$3:$M$128)</f>
        <v>830312050</v>
      </c>
      <c r="V6" s="16">
        <f>+SUMIF($L$3:$L$128,S6,$N$3:$N$128)</f>
        <v>830312050</v>
      </c>
      <c r="W6" s="16">
        <f>+SUMIF($L$3:$L$128,S6,$O$3:$O$128)</f>
        <v>0</v>
      </c>
      <c r="X6" s="18">
        <f>+W6/V6</f>
        <v>0</v>
      </c>
      <c r="AB6" s="17">
        <v>31</v>
      </c>
      <c r="AC6" s="20" t="s">
        <v>111</v>
      </c>
      <c r="AD6" s="15">
        <f>+COUNTIF($G$2:$G$24,AB6)</f>
        <v>8</v>
      </c>
      <c r="AE6" s="16">
        <f>+SUMIF($G$3:$G$128,AB6,$M$3:$M$128)</f>
        <v>181799557000</v>
      </c>
      <c r="AF6" s="16">
        <f>+SUMIF($G$3:$G$128,AB6,$N$3:$N$128)</f>
        <v>36758420000</v>
      </c>
      <c r="AG6" s="18">
        <f t="shared" si="1"/>
        <v>0.24790437902627233</v>
      </c>
    </row>
    <row r="7" spans="2:33" ht="15.75" thickBot="1" x14ac:dyDescent="0.3">
      <c r="B7" s="11">
        <v>5</v>
      </c>
      <c r="C7" s="13">
        <v>20158342</v>
      </c>
      <c r="D7" s="12" t="s">
        <v>99</v>
      </c>
      <c r="E7" s="12" t="s">
        <v>778</v>
      </c>
      <c r="F7" s="12" t="s">
        <v>101</v>
      </c>
      <c r="G7" s="12">
        <v>31</v>
      </c>
      <c r="H7" s="12" t="s">
        <v>109</v>
      </c>
      <c r="I7" s="12" t="s">
        <v>103</v>
      </c>
      <c r="J7" s="12" t="s">
        <v>104</v>
      </c>
      <c r="K7" s="12" t="s">
        <v>191</v>
      </c>
      <c r="L7" s="12" t="s">
        <v>53</v>
      </c>
      <c r="M7" s="75">
        <v>71629410000</v>
      </c>
      <c r="N7" s="16">
        <v>7224498000</v>
      </c>
      <c r="O7" s="16">
        <v>4205799240</v>
      </c>
      <c r="P7" s="18">
        <f t="shared" si="0"/>
        <v>0.58215799076973929</v>
      </c>
      <c r="S7" s="21" t="s">
        <v>124</v>
      </c>
      <c r="T7" s="23">
        <f>+SUM(T3:T6)</f>
        <v>22</v>
      </c>
      <c r="U7" s="24">
        <f>+SUM(U3:U6)</f>
        <v>293317743264</v>
      </c>
      <c r="V7" s="24">
        <f>+SUM(V3:V6)</f>
        <v>148276606264</v>
      </c>
      <c r="W7" s="24">
        <f>+SUM(W3:W6)</f>
        <v>29007772253</v>
      </c>
      <c r="X7" s="25">
        <f>+W7/V7</f>
        <v>0.19563283098989284</v>
      </c>
      <c r="AB7" s="17">
        <v>32</v>
      </c>
      <c r="AC7" s="20" t="s">
        <v>114</v>
      </c>
      <c r="AD7" s="15">
        <f>+COUNTIF($G$2:$G$24,AB7)</f>
        <v>1</v>
      </c>
      <c r="AE7" s="16">
        <f>+SUMIF($G$3:$G$128,AB7,$M$3:$M$128)</f>
        <v>137500881</v>
      </c>
      <c r="AF7" s="16">
        <f>+SUMIF($G$3:$G$128,AB7,$N$3:$N$128)</f>
        <v>137500881</v>
      </c>
      <c r="AG7" s="18">
        <f t="shared" si="1"/>
        <v>9.2732686877919032E-4</v>
      </c>
    </row>
    <row r="8" spans="2:33" ht="15.75" thickBot="1" x14ac:dyDescent="0.3">
      <c r="B8" s="11">
        <v>6</v>
      </c>
      <c r="C8" s="13" t="s">
        <v>780</v>
      </c>
      <c r="D8" s="12" t="s">
        <v>119</v>
      </c>
      <c r="E8" s="12" t="s">
        <v>1793</v>
      </c>
      <c r="F8" s="12" t="s">
        <v>201</v>
      </c>
      <c r="G8" s="12">
        <v>24</v>
      </c>
      <c r="H8" s="12" t="s">
        <v>109</v>
      </c>
      <c r="I8" s="12" t="s">
        <v>122</v>
      </c>
      <c r="J8" s="12" t="s">
        <v>104</v>
      </c>
      <c r="K8" s="12" t="s">
        <v>104</v>
      </c>
      <c r="L8" s="12" t="s">
        <v>53</v>
      </c>
      <c r="M8" s="75">
        <v>61317584000</v>
      </c>
      <c r="N8" s="16">
        <v>61317584000</v>
      </c>
      <c r="O8" s="16">
        <v>0</v>
      </c>
      <c r="P8" s="18">
        <f t="shared" si="0"/>
        <v>0</v>
      </c>
      <c r="AB8" s="21" t="s">
        <v>124</v>
      </c>
      <c r="AC8" s="22"/>
      <c r="AD8" s="23">
        <f>+SUM(AD3:AD7)</f>
        <v>22</v>
      </c>
      <c r="AE8" s="16">
        <f>+SUM(AE3:AE7)</f>
        <v>293317743264</v>
      </c>
      <c r="AF8" s="16">
        <f>+SUM(AF3:AF7)</f>
        <v>148276606264</v>
      </c>
      <c r="AG8" s="18">
        <f>+SUM(AG3:AG7)</f>
        <v>0.99999999999999989</v>
      </c>
    </row>
    <row r="9" spans="2:33" x14ac:dyDescent="0.25">
      <c r="B9" s="11">
        <v>7</v>
      </c>
      <c r="C9" s="13">
        <v>30400382</v>
      </c>
      <c r="D9" s="12" t="s">
        <v>99</v>
      </c>
      <c r="E9" s="12" t="s">
        <v>781</v>
      </c>
      <c r="F9" s="12" t="s">
        <v>101</v>
      </c>
      <c r="G9" s="12">
        <v>31</v>
      </c>
      <c r="H9" s="12" t="s">
        <v>109</v>
      </c>
      <c r="I9" s="12" t="s">
        <v>103</v>
      </c>
      <c r="J9" s="12" t="s">
        <v>104</v>
      </c>
      <c r="K9" s="12" t="s">
        <v>191</v>
      </c>
      <c r="L9" s="12" t="s">
        <v>53</v>
      </c>
      <c r="M9" s="75">
        <v>8153103000</v>
      </c>
      <c r="N9" s="16">
        <v>4648305000</v>
      </c>
      <c r="O9" s="16">
        <v>0</v>
      </c>
      <c r="P9" s="18">
        <f t="shared" si="0"/>
        <v>0</v>
      </c>
    </row>
    <row r="10" spans="2:33" x14ac:dyDescent="0.25">
      <c r="B10" s="11">
        <v>8</v>
      </c>
      <c r="C10" s="13">
        <v>30433830</v>
      </c>
      <c r="D10" s="12" t="s">
        <v>99</v>
      </c>
      <c r="E10" s="12" t="s">
        <v>782</v>
      </c>
      <c r="F10" s="12" t="s">
        <v>101</v>
      </c>
      <c r="G10" s="12">
        <v>31</v>
      </c>
      <c r="H10" s="12" t="s">
        <v>109</v>
      </c>
      <c r="I10" s="12" t="s">
        <v>103</v>
      </c>
      <c r="J10" s="12" t="s">
        <v>104</v>
      </c>
      <c r="K10" s="12" t="s">
        <v>172</v>
      </c>
      <c r="L10" s="12" t="s">
        <v>53</v>
      </c>
      <c r="M10" s="75">
        <v>10050014000</v>
      </c>
      <c r="N10" s="16">
        <v>2608554000</v>
      </c>
      <c r="O10" s="16">
        <v>806252180</v>
      </c>
      <c r="P10" s="18">
        <f t="shared" si="0"/>
        <v>0.30908011871711299</v>
      </c>
    </row>
    <row r="11" spans="2:33" x14ac:dyDescent="0.25">
      <c r="B11" s="11">
        <v>9</v>
      </c>
      <c r="C11" s="13">
        <v>30449172</v>
      </c>
      <c r="D11" s="12" t="s">
        <v>99</v>
      </c>
      <c r="E11" s="12" t="s">
        <v>783</v>
      </c>
      <c r="F11" s="12" t="s">
        <v>101</v>
      </c>
      <c r="G11" s="12">
        <v>31</v>
      </c>
      <c r="H11" s="12" t="s">
        <v>109</v>
      </c>
      <c r="I11" s="12" t="s">
        <v>103</v>
      </c>
      <c r="J11" s="12" t="s">
        <v>104</v>
      </c>
      <c r="K11" s="12" t="s">
        <v>191</v>
      </c>
      <c r="L11" s="12" t="s">
        <v>53</v>
      </c>
      <c r="M11" s="75">
        <v>1398335000</v>
      </c>
      <c r="N11" s="16">
        <v>276675000</v>
      </c>
      <c r="O11" s="16">
        <v>245339947</v>
      </c>
      <c r="P11" s="18">
        <f t="shared" si="0"/>
        <v>0.88674418360892748</v>
      </c>
    </row>
    <row r="12" spans="2:33" x14ac:dyDescent="0.25">
      <c r="B12" s="11">
        <v>10</v>
      </c>
      <c r="C12" s="13">
        <v>30458624</v>
      </c>
      <c r="D12" s="12" t="s">
        <v>99</v>
      </c>
      <c r="E12" s="12" t="s">
        <v>784</v>
      </c>
      <c r="F12" s="12" t="s">
        <v>101</v>
      </c>
      <c r="G12" s="12">
        <v>31</v>
      </c>
      <c r="H12" s="12" t="s">
        <v>109</v>
      </c>
      <c r="I12" s="12" t="s">
        <v>103</v>
      </c>
      <c r="J12" s="12" t="s">
        <v>104</v>
      </c>
      <c r="K12" s="12" t="s">
        <v>165</v>
      </c>
      <c r="L12" s="12" t="s">
        <v>53</v>
      </c>
      <c r="M12" s="15">
        <v>1174279000</v>
      </c>
      <c r="N12" s="16">
        <v>349194000</v>
      </c>
      <c r="O12" s="16">
        <v>167768426</v>
      </c>
      <c r="P12" s="18">
        <f t="shared" si="0"/>
        <v>0.48044475563726752</v>
      </c>
    </row>
    <row r="13" spans="2:33" x14ac:dyDescent="0.25">
      <c r="B13" s="11">
        <v>11</v>
      </c>
      <c r="C13" s="13">
        <v>30458627</v>
      </c>
      <c r="D13" s="12" t="s">
        <v>99</v>
      </c>
      <c r="E13" s="12" t="s">
        <v>785</v>
      </c>
      <c r="F13" s="12" t="s">
        <v>101</v>
      </c>
      <c r="G13" s="12">
        <v>31</v>
      </c>
      <c r="H13" s="12" t="s">
        <v>109</v>
      </c>
      <c r="I13" s="12" t="s">
        <v>103</v>
      </c>
      <c r="J13" s="12" t="s">
        <v>104</v>
      </c>
      <c r="K13" s="12" t="s">
        <v>105</v>
      </c>
      <c r="L13" s="12" t="s">
        <v>53</v>
      </c>
      <c r="M13" s="75">
        <v>1170951000</v>
      </c>
      <c r="N13" s="16">
        <v>13550000</v>
      </c>
      <c r="O13" s="16">
        <v>1650000</v>
      </c>
      <c r="P13" s="18">
        <f t="shared" si="0"/>
        <v>0.12177121771217712</v>
      </c>
    </row>
    <row r="14" spans="2:33" x14ac:dyDescent="0.25">
      <c r="B14" s="11">
        <v>12</v>
      </c>
      <c r="C14" s="13">
        <v>30458648</v>
      </c>
      <c r="D14" s="12" t="s">
        <v>99</v>
      </c>
      <c r="E14" s="12" t="s">
        <v>786</v>
      </c>
      <c r="F14" s="12" t="s">
        <v>101</v>
      </c>
      <c r="G14" s="12">
        <v>31</v>
      </c>
      <c r="H14" s="12" t="s">
        <v>109</v>
      </c>
      <c r="I14" s="12" t="s">
        <v>103</v>
      </c>
      <c r="J14" s="12" t="s">
        <v>104</v>
      </c>
      <c r="K14" s="12" t="s">
        <v>191</v>
      </c>
      <c r="L14" s="12" t="s">
        <v>53</v>
      </c>
      <c r="M14" s="15">
        <v>944805000</v>
      </c>
      <c r="N14" s="16">
        <v>374383000</v>
      </c>
      <c r="O14" s="16">
        <v>8280000</v>
      </c>
      <c r="P14" s="18">
        <f t="shared" si="0"/>
        <v>2.2116388831757851E-2</v>
      </c>
    </row>
    <row r="15" spans="2:33" x14ac:dyDescent="0.25">
      <c r="B15" s="11">
        <v>13</v>
      </c>
      <c r="C15" s="13" t="s">
        <v>788</v>
      </c>
      <c r="D15" s="12" t="s">
        <v>119</v>
      </c>
      <c r="E15" s="12" t="s">
        <v>789</v>
      </c>
      <c r="F15" s="12" t="s">
        <v>769</v>
      </c>
      <c r="G15" s="12">
        <v>23</v>
      </c>
      <c r="H15" s="12" t="s">
        <v>109</v>
      </c>
      <c r="I15" s="12" t="s">
        <v>122</v>
      </c>
      <c r="J15" s="12" t="s">
        <v>104</v>
      </c>
      <c r="K15" s="12" t="s">
        <v>104</v>
      </c>
      <c r="L15" s="12" t="s">
        <v>52</v>
      </c>
      <c r="M15" s="75">
        <v>4630756471</v>
      </c>
      <c r="N15" s="16">
        <v>4630756471</v>
      </c>
      <c r="O15" s="16">
        <v>3646919336</v>
      </c>
      <c r="P15" s="18">
        <f t="shared" si="0"/>
        <v>0.78754289041946901</v>
      </c>
    </row>
    <row r="16" spans="2:33" x14ac:dyDescent="0.25">
      <c r="B16" s="11">
        <v>14</v>
      </c>
      <c r="C16" s="13" t="s">
        <v>790</v>
      </c>
      <c r="D16" s="12" t="s">
        <v>119</v>
      </c>
      <c r="E16" s="12" t="s">
        <v>791</v>
      </c>
      <c r="F16" s="12" t="s">
        <v>769</v>
      </c>
      <c r="G16" s="12">
        <v>23</v>
      </c>
      <c r="H16" s="12" t="s">
        <v>109</v>
      </c>
      <c r="I16" s="12" t="s">
        <v>122</v>
      </c>
      <c r="J16" s="12" t="s">
        <v>104</v>
      </c>
      <c r="K16" s="12" t="s">
        <v>104</v>
      </c>
      <c r="L16" s="12" t="s">
        <v>52</v>
      </c>
      <c r="M16" s="75">
        <v>141936401</v>
      </c>
      <c r="N16" s="16">
        <v>141936401</v>
      </c>
      <c r="O16" s="16">
        <v>112792651</v>
      </c>
      <c r="P16" s="18">
        <f t="shared" si="0"/>
        <v>0.79467036084703879</v>
      </c>
    </row>
    <row r="17" spans="2:16" x14ac:dyDescent="0.25">
      <c r="B17" s="11">
        <v>15</v>
      </c>
      <c r="C17" s="13" t="s">
        <v>792</v>
      </c>
      <c r="D17" s="12" t="s">
        <v>119</v>
      </c>
      <c r="E17" s="12" t="s">
        <v>793</v>
      </c>
      <c r="F17" s="12" t="s">
        <v>769</v>
      </c>
      <c r="G17" s="12">
        <v>23</v>
      </c>
      <c r="H17" s="12" t="s">
        <v>109</v>
      </c>
      <c r="I17" s="12" t="s">
        <v>122</v>
      </c>
      <c r="J17" s="12" t="s">
        <v>104</v>
      </c>
      <c r="K17" s="12" t="s">
        <v>104</v>
      </c>
      <c r="L17" s="12" t="s">
        <v>52</v>
      </c>
      <c r="M17" s="75">
        <v>259765497</v>
      </c>
      <c r="N17" s="16">
        <v>259765497</v>
      </c>
      <c r="O17" s="16">
        <v>179763454</v>
      </c>
      <c r="P17" s="18">
        <f t="shared" si="0"/>
        <v>0.69202205864930555</v>
      </c>
    </row>
    <row r="18" spans="2:16" x14ac:dyDescent="0.25">
      <c r="B18" s="11">
        <v>16</v>
      </c>
      <c r="C18" s="13" t="s">
        <v>794</v>
      </c>
      <c r="D18" s="12" t="s">
        <v>119</v>
      </c>
      <c r="E18" s="12" t="s">
        <v>795</v>
      </c>
      <c r="F18" s="12" t="s">
        <v>796</v>
      </c>
      <c r="G18" s="12">
        <v>23</v>
      </c>
      <c r="H18" s="12" t="s">
        <v>109</v>
      </c>
      <c r="I18" s="12" t="s">
        <v>122</v>
      </c>
      <c r="J18" s="12" t="s">
        <v>104</v>
      </c>
      <c r="K18" s="12" t="s">
        <v>104</v>
      </c>
      <c r="L18" s="12" t="s">
        <v>52</v>
      </c>
      <c r="M18" s="75">
        <v>2620601023</v>
      </c>
      <c r="N18" s="16">
        <v>2620601023</v>
      </c>
      <c r="O18" s="16">
        <v>1401478642</v>
      </c>
      <c r="P18" s="18">
        <f t="shared" si="0"/>
        <v>0.53479283175873205</v>
      </c>
    </row>
    <row r="19" spans="2:16" x14ac:dyDescent="0.25">
      <c r="B19" s="11">
        <v>17</v>
      </c>
      <c r="C19" s="13" t="s">
        <v>181</v>
      </c>
      <c r="D19" s="12" t="s">
        <v>119</v>
      </c>
      <c r="E19" s="12" t="s">
        <v>797</v>
      </c>
      <c r="F19" s="12" t="s">
        <v>127</v>
      </c>
      <c r="G19" s="12">
        <v>24</v>
      </c>
      <c r="H19" s="12" t="s">
        <v>109</v>
      </c>
      <c r="I19" s="12" t="s">
        <v>122</v>
      </c>
      <c r="J19" s="12" t="s">
        <v>104</v>
      </c>
      <c r="K19" s="12" t="s">
        <v>104</v>
      </c>
      <c r="L19" s="12" t="s">
        <v>52</v>
      </c>
      <c r="M19" s="75">
        <v>2047479364</v>
      </c>
      <c r="N19" s="16">
        <v>2047479364</v>
      </c>
      <c r="O19" s="16">
        <v>966686560</v>
      </c>
      <c r="P19" s="18">
        <f t="shared" si="0"/>
        <v>0.47213494650879423</v>
      </c>
    </row>
    <row r="20" spans="2:16" x14ac:dyDescent="0.25">
      <c r="B20" s="11">
        <v>18</v>
      </c>
      <c r="C20" s="13" t="s">
        <v>183</v>
      </c>
      <c r="D20" s="12" t="s">
        <v>119</v>
      </c>
      <c r="E20" s="12" t="s">
        <v>798</v>
      </c>
      <c r="F20" s="12" t="s">
        <v>127</v>
      </c>
      <c r="G20" s="12">
        <v>24</v>
      </c>
      <c r="H20" s="12" t="s">
        <v>109</v>
      </c>
      <c r="I20" s="12" t="s">
        <v>122</v>
      </c>
      <c r="J20" s="12" t="s">
        <v>104</v>
      </c>
      <c r="K20" s="12" t="s">
        <v>104</v>
      </c>
      <c r="L20" s="12" t="s">
        <v>52</v>
      </c>
      <c r="M20" s="75">
        <v>1888295405</v>
      </c>
      <c r="N20" s="16">
        <v>1888295405</v>
      </c>
      <c r="O20" s="16">
        <v>1187165143</v>
      </c>
      <c r="P20" s="18">
        <f t="shared" si="0"/>
        <v>0.62869672820074463</v>
      </c>
    </row>
    <row r="21" spans="2:16" x14ac:dyDescent="0.25">
      <c r="B21" s="11">
        <v>19</v>
      </c>
      <c r="C21" s="13" t="s">
        <v>185</v>
      </c>
      <c r="D21" s="12" t="s">
        <v>119</v>
      </c>
      <c r="E21" s="12" t="s">
        <v>799</v>
      </c>
      <c r="F21" s="12" t="s">
        <v>127</v>
      </c>
      <c r="G21" s="12">
        <v>24</v>
      </c>
      <c r="H21" s="12" t="s">
        <v>109</v>
      </c>
      <c r="I21" s="12" t="s">
        <v>122</v>
      </c>
      <c r="J21" s="12" t="s">
        <v>104</v>
      </c>
      <c r="K21" s="12" t="s">
        <v>104</v>
      </c>
      <c r="L21" s="12" t="s">
        <v>52</v>
      </c>
      <c r="M21" s="75">
        <v>1031629144</v>
      </c>
      <c r="N21" s="16">
        <v>1031629144</v>
      </c>
      <c r="O21" s="16">
        <v>391106317</v>
      </c>
      <c r="P21" s="18">
        <f t="shared" si="0"/>
        <v>0.37911522689591637</v>
      </c>
    </row>
    <row r="22" spans="2:16" x14ac:dyDescent="0.25">
      <c r="B22" s="11">
        <v>20</v>
      </c>
      <c r="C22" s="13" t="s">
        <v>800</v>
      </c>
      <c r="D22" s="12" t="s">
        <v>119</v>
      </c>
      <c r="E22" s="12" t="s">
        <v>801</v>
      </c>
      <c r="F22" s="12" t="s">
        <v>201</v>
      </c>
      <c r="G22" s="12">
        <v>24</v>
      </c>
      <c r="H22" s="12" t="s">
        <v>109</v>
      </c>
      <c r="I22" s="12" t="s">
        <v>122</v>
      </c>
      <c r="J22" s="12" t="s">
        <v>104</v>
      </c>
      <c r="K22" s="12" t="s">
        <v>104</v>
      </c>
      <c r="L22" s="12" t="s">
        <v>52</v>
      </c>
      <c r="M22" s="75">
        <v>209928491</v>
      </c>
      <c r="N22" s="16">
        <v>209928491</v>
      </c>
      <c r="O22" s="16">
        <v>209928491</v>
      </c>
      <c r="P22" s="18">
        <f t="shared" si="0"/>
        <v>1</v>
      </c>
    </row>
    <row r="23" spans="2:16" x14ac:dyDescent="0.25">
      <c r="B23" s="11">
        <v>21</v>
      </c>
      <c r="C23" s="13" t="s">
        <v>802</v>
      </c>
      <c r="D23" s="12" t="s">
        <v>119</v>
      </c>
      <c r="E23" s="12" t="s">
        <v>803</v>
      </c>
      <c r="F23" s="12" t="s">
        <v>127</v>
      </c>
      <c r="G23" s="12">
        <v>24</v>
      </c>
      <c r="H23" s="12" t="s">
        <v>109</v>
      </c>
      <c r="I23" s="12" t="s">
        <v>122</v>
      </c>
      <c r="J23" s="12" t="s">
        <v>104</v>
      </c>
      <c r="K23" s="12" t="s">
        <v>104</v>
      </c>
      <c r="L23" s="12" t="s">
        <v>54</v>
      </c>
      <c r="M23" s="75">
        <v>772623050</v>
      </c>
      <c r="N23" s="16">
        <v>772623050</v>
      </c>
      <c r="O23" s="16">
        <v>0</v>
      </c>
      <c r="P23" s="18">
        <f t="shared" si="0"/>
        <v>0</v>
      </c>
    </row>
    <row r="24" spans="2:16" x14ac:dyDescent="0.25">
      <c r="B24" s="11">
        <v>22</v>
      </c>
      <c r="C24" s="13" t="s">
        <v>804</v>
      </c>
      <c r="D24" s="12" t="s">
        <v>119</v>
      </c>
      <c r="E24" s="12" t="s">
        <v>805</v>
      </c>
      <c r="F24" s="12" t="s">
        <v>201</v>
      </c>
      <c r="G24" s="12">
        <v>24</v>
      </c>
      <c r="H24" s="12" t="s">
        <v>109</v>
      </c>
      <c r="I24" s="12" t="s">
        <v>122</v>
      </c>
      <c r="J24" s="12" t="s">
        <v>104</v>
      </c>
      <c r="K24" s="12" t="s">
        <v>104</v>
      </c>
      <c r="L24" s="12" t="s">
        <v>54</v>
      </c>
      <c r="M24" s="75">
        <v>57689000</v>
      </c>
      <c r="N24" s="16">
        <v>57689000</v>
      </c>
      <c r="O24" s="16">
        <v>0</v>
      </c>
      <c r="P24" s="18">
        <f t="shared" si="0"/>
        <v>0</v>
      </c>
    </row>
  </sheetData>
  <mergeCells count="1">
    <mergeCell ref="AB1:AC1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7A4D0-7FBD-4944-8CE9-69EC140040A7}">
  <sheetPr codeName="Hoja22"/>
  <dimension ref="B1:AH151"/>
  <sheetViews>
    <sheetView topLeftCell="C1" zoomScale="80" zoomScaleNormal="80" workbookViewId="0"/>
  </sheetViews>
  <sheetFormatPr baseColWidth="10" defaultColWidth="11.42578125" defaultRowHeight="15" x14ac:dyDescent="0.25"/>
  <cols>
    <col min="1" max="1" width="11.42578125" style="2"/>
    <col min="2" max="2" width="4.85546875" style="2" bestFit="1" customWidth="1"/>
    <col min="3" max="4" width="11.42578125" style="2"/>
    <col min="5" max="5" width="87" style="2" bestFit="1" customWidth="1"/>
    <col min="6" max="6" width="32.42578125" style="2" bestFit="1" customWidth="1"/>
    <col min="7" max="7" width="32.42578125" style="2" hidden="1" customWidth="1"/>
    <col min="8" max="11" width="11.42578125" style="2"/>
    <col min="12" max="12" width="34.42578125" style="2" bestFit="1" customWidth="1"/>
    <col min="13" max="15" width="13.140625" style="2" bestFit="1" customWidth="1"/>
    <col min="16" max="18" width="11.42578125" style="2"/>
    <col min="19" max="19" width="34.42578125" style="2" bestFit="1" customWidth="1"/>
    <col min="20" max="20" width="10.85546875" style="2" bestFit="1" customWidth="1"/>
    <col min="21" max="22" width="14.140625" style="2" bestFit="1" customWidth="1"/>
    <col min="23" max="23" width="13.85546875" style="2" bestFit="1" customWidth="1"/>
    <col min="24" max="24" width="10.85546875" style="2" bestFit="1" customWidth="1"/>
    <col min="25" max="27" width="11.42578125" style="2"/>
    <col min="28" max="28" width="11.140625" style="2" customWidth="1"/>
    <col min="29" max="29" width="11.42578125" style="2"/>
    <col min="30" max="30" width="37.140625" style="2" bestFit="1" customWidth="1"/>
    <col min="31" max="31" width="11.42578125" style="2"/>
    <col min="32" max="33" width="13.85546875" style="2" bestFit="1" customWidth="1"/>
    <col min="34" max="16384" width="11.42578125" style="2"/>
  </cols>
  <sheetData>
    <row r="1" spans="2:34" ht="15.75" thickBot="1" x14ac:dyDescent="0.3">
      <c r="S1" s="6" t="s">
        <v>1709</v>
      </c>
      <c r="AC1" s="82" t="s">
        <v>80</v>
      </c>
      <c r="AD1" s="83"/>
    </row>
    <row r="2" spans="2:34" ht="22.5" x14ac:dyDescent="0.25">
      <c r="B2" s="7" t="s">
        <v>81</v>
      </c>
      <c r="C2" s="8" t="s">
        <v>82</v>
      </c>
      <c r="D2" s="8" t="s">
        <v>83</v>
      </c>
      <c r="E2" s="8" t="s">
        <v>84</v>
      </c>
      <c r="F2" s="8" t="s">
        <v>85</v>
      </c>
      <c r="G2" s="8" t="s">
        <v>85</v>
      </c>
      <c r="H2" s="8" t="s">
        <v>86</v>
      </c>
      <c r="I2" s="8" t="s">
        <v>87</v>
      </c>
      <c r="J2" s="8" t="s">
        <v>88</v>
      </c>
      <c r="K2" s="8" t="s">
        <v>89</v>
      </c>
      <c r="L2" s="8" t="s">
        <v>90</v>
      </c>
      <c r="M2" s="7" t="s">
        <v>91</v>
      </c>
      <c r="N2" s="7" t="s">
        <v>1</v>
      </c>
      <c r="O2" s="7" t="s">
        <v>1708</v>
      </c>
      <c r="P2" s="76" t="s">
        <v>92</v>
      </c>
      <c r="S2" s="7" t="s">
        <v>90</v>
      </c>
      <c r="T2" s="8" t="s">
        <v>93</v>
      </c>
      <c r="U2" s="8" t="s">
        <v>94</v>
      </c>
      <c r="V2" s="8" t="s">
        <v>1</v>
      </c>
      <c r="W2" s="7" t="s">
        <v>1708</v>
      </c>
      <c r="X2" s="9" t="s">
        <v>95</v>
      </c>
      <c r="AC2" s="7" t="s">
        <v>96</v>
      </c>
      <c r="AD2" s="10" t="s">
        <v>97</v>
      </c>
      <c r="AE2" s="8" t="s">
        <v>93</v>
      </c>
      <c r="AF2" s="8" t="s">
        <v>94</v>
      </c>
      <c r="AG2" s="8" t="s">
        <v>1</v>
      </c>
      <c r="AH2" s="9" t="s">
        <v>98</v>
      </c>
    </row>
    <row r="3" spans="2:34" x14ac:dyDescent="0.25">
      <c r="B3" s="11">
        <v>1</v>
      </c>
      <c r="C3" s="13" t="s">
        <v>806</v>
      </c>
      <c r="D3" s="12" t="s">
        <v>119</v>
      </c>
      <c r="E3" s="12" t="s">
        <v>807</v>
      </c>
      <c r="F3" s="12" t="s">
        <v>769</v>
      </c>
      <c r="G3" s="12">
        <v>23</v>
      </c>
      <c r="H3" s="12" t="s">
        <v>109</v>
      </c>
      <c r="I3" s="12" t="s">
        <v>103</v>
      </c>
      <c r="J3" s="12" t="s">
        <v>104</v>
      </c>
      <c r="K3" s="12" t="s">
        <v>321</v>
      </c>
      <c r="L3" s="12" t="s">
        <v>57</v>
      </c>
      <c r="M3" s="75">
        <v>2070326000</v>
      </c>
      <c r="N3" s="16">
        <v>2070326000</v>
      </c>
      <c r="O3" s="16">
        <v>1223577458</v>
      </c>
      <c r="P3" s="18">
        <f t="shared" ref="P3:P34" si="0">+O3/N3</f>
        <v>0.59100714476850502</v>
      </c>
      <c r="S3" s="17" t="s">
        <v>57</v>
      </c>
      <c r="T3" s="31">
        <f t="shared" ref="T3:T8" si="1">+COUNTIF($L$2:$L$151,S3)</f>
        <v>108</v>
      </c>
      <c r="U3" s="16">
        <f t="shared" ref="U3:U8" si="2">+SUMIF($L$3:$L$151,S3,$M$3:$M$151)</f>
        <v>139704329000</v>
      </c>
      <c r="V3" s="16">
        <f t="shared" ref="V3:V8" si="3">+SUMIF($L$3:$L$151,S3,$N$3:$N$151)</f>
        <v>139704329000</v>
      </c>
      <c r="W3" s="16">
        <f t="shared" ref="W3:W8" si="4">+SUMIF($L$3:$L$151,S3,$O$3:$O$151)</f>
        <v>83224745442</v>
      </c>
      <c r="X3" s="18">
        <f t="shared" ref="X3:X9" si="5">+W3/V3</f>
        <v>0.59572059103479891</v>
      </c>
      <c r="AC3" s="17">
        <v>23</v>
      </c>
      <c r="AD3" s="19" t="s">
        <v>808</v>
      </c>
      <c r="AE3" s="15">
        <f>+COUNTIF($G$2:$G$200,AC3)</f>
        <v>125</v>
      </c>
      <c r="AF3" s="16">
        <f>+SUMIF($G$3:$G$200,AC3,$M$3:$M$200)</f>
        <v>157247695756</v>
      </c>
      <c r="AG3" s="16">
        <f>+SUMIF($G$3:$G$200,AC3,$N$3:$N$200)</f>
        <v>157247695756</v>
      </c>
      <c r="AH3" s="18">
        <f>+AG3/$AG$5</f>
        <v>0.9806833449296829</v>
      </c>
    </row>
    <row r="4" spans="2:34" x14ac:dyDescent="0.25">
      <c r="B4" s="11">
        <v>2</v>
      </c>
      <c r="C4" s="13" t="s">
        <v>806</v>
      </c>
      <c r="D4" s="12" t="s">
        <v>119</v>
      </c>
      <c r="E4" s="12" t="s">
        <v>809</v>
      </c>
      <c r="F4" s="12" t="s">
        <v>769</v>
      </c>
      <c r="G4" s="12">
        <v>23</v>
      </c>
      <c r="H4" s="12" t="s">
        <v>109</v>
      </c>
      <c r="I4" s="12" t="s">
        <v>103</v>
      </c>
      <c r="J4" s="12" t="s">
        <v>104</v>
      </c>
      <c r="K4" s="12" t="s">
        <v>116</v>
      </c>
      <c r="L4" s="12" t="s">
        <v>57</v>
      </c>
      <c r="M4" s="75">
        <v>689129000</v>
      </c>
      <c r="N4" s="16">
        <v>689129000</v>
      </c>
      <c r="O4" s="16">
        <v>407280164</v>
      </c>
      <c r="P4" s="18">
        <f t="shared" si="0"/>
        <v>0.5910071467025767</v>
      </c>
      <c r="S4" s="17" t="s">
        <v>56</v>
      </c>
      <c r="T4" s="31">
        <f t="shared" si="1"/>
        <v>19</v>
      </c>
      <c r="U4" s="16">
        <f t="shared" si="2"/>
        <v>15063031508</v>
      </c>
      <c r="V4" s="16">
        <f t="shared" si="3"/>
        <v>15063031508</v>
      </c>
      <c r="W4" s="16">
        <f t="shared" si="4"/>
        <v>8614401501</v>
      </c>
      <c r="X4" s="18">
        <f t="shared" si="5"/>
        <v>0.57189029289521687</v>
      </c>
      <c r="AC4" s="17">
        <v>24</v>
      </c>
      <c r="AD4" s="19" t="s">
        <v>106</v>
      </c>
      <c r="AE4" s="15">
        <f>+COUNTIF($G$2:$G$200,AC4)</f>
        <v>24</v>
      </c>
      <c r="AF4" s="16">
        <f>+SUMIF($G$3:$G$200,AC4,$M$3:$M$200)</f>
        <v>3097329546</v>
      </c>
      <c r="AG4" s="16">
        <f>+SUMIF($G$3:$G$200,AC4,$N$3:$N$200)</f>
        <v>3097329546</v>
      </c>
      <c r="AH4" s="18">
        <f>+AG4/$AG$5</f>
        <v>1.9316655070317088E-2</v>
      </c>
    </row>
    <row r="5" spans="2:34" ht="15.75" thickBot="1" x14ac:dyDescent="0.3">
      <c r="B5" s="11">
        <v>3</v>
      </c>
      <c r="C5" s="13" t="s">
        <v>806</v>
      </c>
      <c r="D5" s="12" t="s">
        <v>119</v>
      </c>
      <c r="E5" s="12" t="s">
        <v>810</v>
      </c>
      <c r="F5" s="12" t="s">
        <v>769</v>
      </c>
      <c r="G5" s="12">
        <v>23</v>
      </c>
      <c r="H5" s="12" t="s">
        <v>109</v>
      </c>
      <c r="I5" s="12" t="s">
        <v>103</v>
      </c>
      <c r="J5" s="12" t="s">
        <v>104</v>
      </c>
      <c r="K5" s="12" t="s">
        <v>113</v>
      </c>
      <c r="L5" s="12" t="s">
        <v>57</v>
      </c>
      <c r="M5" s="75">
        <v>2889493000</v>
      </c>
      <c r="N5" s="16">
        <v>2889493000</v>
      </c>
      <c r="O5" s="16">
        <v>1707711008</v>
      </c>
      <c r="P5" s="18">
        <f t="shared" si="0"/>
        <v>0.59100714485205541</v>
      </c>
      <c r="S5" s="17" t="s">
        <v>58</v>
      </c>
      <c r="T5" s="31">
        <f t="shared" si="1"/>
        <v>3</v>
      </c>
      <c r="U5" s="16">
        <f t="shared" si="2"/>
        <v>2482138282</v>
      </c>
      <c r="V5" s="16">
        <f t="shared" si="3"/>
        <v>2482138282</v>
      </c>
      <c r="W5" s="16">
        <f t="shared" si="4"/>
        <v>1527639329</v>
      </c>
      <c r="X5" s="18">
        <f t="shared" si="5"/>
        <v>0.61545295041704695</v>
      </c>
      <c r="AC5" s="21" t="s">
        <v>124</v>
      </c>
      <c r="AD5" s="22"/>
      <c r="AE5" s="23">
        <f>+SUM(AE3:AE4)</f>
        <v>149</v>
      </c>
      <c r="AF5" s="16">
        <f>+SUM(AF3:AF4)</f>
        <v>160345025302</v>
      </c>
      <c r="AG5" s="16">
        <f>+SUM(AG3:AG4)</f>
        <v>160345025302</v>
      </c>
      <c r="AH5" s="18">
        <f>+SUM(AH3:AH4)</f>
        <v>1</v>
      </c>
    </row>
    <row r="6" spans="2:34" x14ac:dyDescent="0.25">
      <c r="B6" s="11">
        <v>4</v>
      </c>
      <c r="C6" s="13" t="s">
        <v>806</v>
      </c>
      <c r="D6" s="12" t="s">
        <v>119</v>
      </c>
      <c r="E6" s="12" t="s">
        <v>811</v>
      </c>
      <c r="F6" s="12" t="s">
        <v>769</v>
      </c>
      <c r="G6" s="12">
        <v>23</v>
      </c>
      <c r="H6" s="12" t="s">
        <v>109</v>
      </c>
      <c r="I6" s="12" t="s">
        <v>103</v>
      </c>
      <c r="J6" s="12" t="s">
        <v>104</v>
      </c>
      <c r="K6" s="12" t="s">
        <v>172</v>
      </c>
      <c r="L6" s="12" t="s">
        <v>57</v>
      </c>
      <c r="M6" s="75">
        <v>24247838000</v>
      </c>
      <c r="N6" s="16">
        <v>24247838000</v>
      </c>
      <c r="O6" s="16">
        <v>14330645505</v>
      </c>
      <c r="P6" s="18">
        <f t="shared" si="0"/>
        <v>0.59100714484318151</v>
      </c>
      <c r="S6" s="17" t="s">
        <v>61</v>
      </c>
      <c r="T6" s="31">
        <f t="shared" si="1"/>
        <v>2</v>
      </c>
      <c r="U6" s="16">
        <f t="shared" si="2"/>
        <v>1215934026</v>
      </c>
      <c r="V6" s="16">
        <f t="shared" si="3"/>
        <v>1215934026</v>
      </c>
      <c r="W6" s="16">
        <f t="shared" si="4"/>
        <v>1109134026</v>
      </c>
      <c r="X6" s="18">
        <f t="shared" si="5"/>
        <v>0.91216628721927051</v>
      </c>
    </row>
    <row r="7" spans="2:34" x14ac:dyDescent="0.25">
      <c r="B7" s="11">
        <v>5</v>
      </c>
      <c r="C7" s="13" t="s">
        <v>806</v>
      </c>
      <c r="D7" s="12" t="s">
        <v>119</v>
      </c>
      <c r="E7" s="12" t="s">
        <v>812</v>
      </c>
      <c r="F7" s="12" t="s">
        <v>769</v>
      </c>
      <c r="G7" s="12">
        <v>23</v>
      </c>
      <c r="H7" s="12" t="s">
        <v>109</v>
      </c>
      <c r="I7" s="12" t="s">
        <v>103</v>
      </c>
      <c r="J7" s="12" t="s">
        <v>104</v>
      </c>
      <c r="K7" s="12" t="s">
        <v>300</v>
      </c>
      <c r="L7" s="12" t="s">
        <v>57</v>
      </c>
      <c r="M7" s="75">
        <v>6634887000</v>
      </c>
      <c r="N7" s="16">
        <v>6634887000</v>
      </c>
      <c r="O7" s="16">
        <v>3921265622</v>
      </c>
      <c r="P7" s="18">
        <f t="shared" si="0"/>
        <v>0.591007144808947</v>
      </c>
      <c r="S7" s="17" t="s">
        <v>59</v>
      </c>
      <c r="T7" s="31">
        <f t="shared" si="1"/>
        <v>7</v>
      </c>
      <c r="U7" s="16">
        <f t="shared" si="2"/>
        <v>1628776988</v>
      </c>
      <c r="V7" s="16">
        <f t="shared" si="3"/>
        <v>1628776988</v>
      </c>
      <c r="W7" s="16">
        <f t="shared" si="4"/>
        <v>1032440159</v>
      </c>
      <c r="X7" s="18">
        <f t="shared" si="5"/>
        <v>0.63387447551536746</v>
      </c>
    </row>
    <row r="8" spans="2:34" x14ac:dyDescent="0.25">
      <c r="B8" s="11">
        <v>6</v>
      </c>
      <c r="C8" s="13" t="s">
        <v>806</v>
      </c>
      <c r="D8" s="12" t="s">
        <v>119</v>
      </c>
      <c r="E8" s="12" t="s">
        <v>813</v>
      </c>
      <c r="F8" s="12" t="s">
        <v>769</v>
      </c>
      <c r="G8" s="12">
        <v>23</v>
      </c>
      <c r="H8" s="12" t="s">
        <v>109</v>
      </c>
      <c r="I8" s="12" t="s">
        <v>103</v>
      </c>
      <c r="J8" s="12" t="s">
        <v>104</v>
      </c>
      <c r="K8" s="12" t="s">
        <v>320</v>
      </c>
      <c r="L8" s="12" t="s">
        <v>57</v>
      </c>
      <c r="M8" s="75">
        <v>162364000</v>
      </c>
      <c r="N8" s="16">
        <v>162364000</v>
      </c>
      <c r="O8" s="16">
        <v>95958284</v>
      </c>
      <c r="P8" s="18">
        <f t="shared" si="0"/>
        <v>0.59100714444088587</v>
      </c>
      <c r="S8" s="17" t="s">
        <v>60</v>
      </c>
      <c r="T8" s="31">
        <f t="shared" si="1"/>
        <v>10</v>
      </c>
      <c r="U8" s="16">
        <f t="shared" si="2"/>
        <v>250815498</v>
      </c>
      <c r="V8" s="16">
        <f t="shared" si="3"/>
        <v>250815498</v>
      </c>
      <c r="W8" s="16">
        <f t="shared" si="4"/>
        <v>100046897</v>
      </c>
      <c r="X8" s="18">
        <f t="shared" si="5"/>
        <v>0.39888642367705684</v>
      </c>
    </row>
    <row r="9" spans="2:34" ht="15.75" thickBot="1" x14ac:dyDescent="0.3">
      <c r="B9" s="11">
        <v>7</v>
      </c>
      <c r="C9" s="13" t="s">
        <v>806</v>
      </c>
      <c r="D9" s="12" t="s">
        <v>119</v>
      </c>
      <c r="E9" s="12" t="s">
        <v>814</v>
      </c>
      <c r="F9" s="12" t="s">
        <v>769</v>
      </c>
      <c r="G9" s="12">
        <v>23</v>
      </c>
      <c r="H9" s="12" t="s">
        <v>109</v>
      </c>
      <c r="I9" s="12" t="s">
        <v>103</v>
      </c>
      <c r="J9" s="12" t="s">
        <v>104</v>
      </c>
      <c r="K9" s="12" t="s">
        <v>191</v>
      </c>
      <c r="L9" s="12" t="s">
        <v>57</v>
      </c>
      <c r="M9" s="75">
        <v>28888316000</v>
      </c>
      <c r="N9" s="16">
        <v>28888316000</v>
      </c>
      <c r="O9" s="16">
        <v>17073201156</v>
      </c>
      <c r="P9" s="18">
        <f t="shared" si="0"/>
        <v>0.59100714475707061</v>
      </c>
      <c r="S9" s="21" t="s">
        <v>124</v>
      </c>
      <c r="T9" s="23">
        <f>+SUM(T3:T8)</f>
        <v>149</v>
      </c>
      <c r="U9" s="24">
        <f>+SUM(U3:U8)</f>
        <v>160345025302</v>
      </c>
      <c r="V9" s="24">
        <f>+SUM(V3:V8)</f>
        <v>160345025302</v>
      </c>
      <c r="W9" s="24">
        <f>+SUM(W3:W8)</f>
        <v>95608407354</v>
      </c>
      <c r="X9" s="25">
        <f t="shared" si="5"/>
        <v>0.59626675148747177</v>
      </c>
    </row>
    <row r="10" spans="2:34" x14ac:dyDescent="0.25">
      <c r="B10" s="11">
        <v>8</v>
      </c>
      <c r="C10" s="13" t="s">
        <v>806</v>
      </c>
      <c r="D10" s="12" t="s">
        <v>119</v>
      </c>
      <c r="E10" s="12" t="s">
        <v>815</v>
      </c>
      <c r="F10" s="12" t="s">
        <v>769</v>
      </c>
      <c r="G10" s="12">
        <v>23</v>
      </c>
      <c r="H10" s="12" t="s">
        <v>109</v>
      </c>
      <c r="I10" s="12" t="s">
        <v>103</v>
      </c>
      <c r="J10" s="12" t="s">
        <v>104</v>
      </c>
      <c r="K10" s="12" t="s">
        <v>555</v>
      </c>
      <c r="L10" s="12" t="s">
        <v>57</v>
      </c>
      <c r="M10" s="75">
        <v>3044020000</v>
      </c>
      <c r="N10" s="16">
        <v>3044020000</v>
      </c>
      <c r="O10" s="16">
        <v>1799037569</v>
      </c>
      <c r="P10" s="18">
        <f t="shared" si="0"/>
        <v>0.59100714482822059</v>
      </c>
    </row>
    <row r="11" spans="2:34" x14ac:dyDescent="0.25">
      <c r="B11" s="11">
        <v>9</v>
      </c>
      <c r="C11" s="13" t="s">
        <v>806</v>
      </c>
      <c r="D11" s="12" t="s">
        <v>119</v>
      </c>
      <c r="E11" s="12" t="s">
        <v>816</v>
      </c>
      <c r="F11" s="12" t="s">
        <v>769</v>
      </c>
      <c r="G11" s="12">
        <v>23</v>
      </c>
      <c r="H11" s="12" t="s">
        <v>109</v>
      </c>
      <c r="I11" s="12" t="s">
        <v>103</v>
      </c>
      <c r="J11" s="12" t="s">
        <v>104</v>
      </c>
      <c r="K11" s="12" t="s">
        <v>105</v>
      </c>
      <c r="L11" s="12" t="s">
        <v>57</v>
      </c>
      <c r="M11" s="75">
        <v>1791882000</v>
      </c>
      <c r="N11" s="16">
        <v>1791882000</v>
      </c>
      <c r="O11" s="16">
        <v>1059015065</v>
      </c>
      <c r="P11" s="18">
        <f t="shared" si="0"/>
        <v>0.59100714500173557</v>
      </c>
    </row>
    <row r="12" spans="2:34" x14ac:dyDescent="0.25">
      <c r="B12" s="11">
        <v>10</v>
      </c>
      <c r="C12" s="13" t="s">
        <v>806</v>
      </c>
      <c r="D12" s="12" t="s">
        <v>119</v>
      </c>
      <c r="E12" s="12" t="s">
        <v>817</v>
      </c>
      <c r="F12" s="12" t="s">
        <v>769</v>
      </c>
      <c r="G12" s="12">
        <v>23</v>
      </c>
      <c r="H12" s="12" t="s">
        <v>109</v>
      </c>
      <c r="I12" s="12" t="s">
        <v>103</v>
      </c>
      <c r="J12" s="12" t="s">
        <v>104</v>
      </c>
      <c r="K12" s="12" t="s">
        <v>165</v>
      </c>
      <c r="L12" s="12" t="s">
        <v>57</v>
      </c>
      <c r="M12" s="75">
        <v>18753173000</v>
      </c>
      <c r="N12" s="16">
        <v>18753173000</v>
      </c>
      <c r="O12" s="16">
        <v>11083259230</v>
      </c>
      <c r="P12" s="18">
        <f t="shared" si="0"/>
        <v>0.59100714476424865</v>
      </c>
    </row>
    <row r="13" spans="2:34" x14ac:dyDescent="0.25">
      <c r="B13" s="11">
        <v>11</v>
      </c>
      <c r="C13" s="13" t="s">
        <v>806</v>
      </c>
      <c r="D13" s="12" t="s">
        <v>119</v>
      </c>
      <c r="E13" s="12" t="s">
        <v>818</v>
      </c>
      <c r="F13" s="12" t="s">
        <v>769</v>
      </c>
      <c r="G13" s="12">
        <v>23</v>
      </c>
      <c r="H13" s="12" t="s">
        <v>109</v>
      </c>
      <c r="I13" s="12" t="s">
        <v>103</v>
      </c>
      <c r="J13" s="12" t="s">
        <v>104</v>
      </c>
      <c r="K13" s="12" t="s">
        <v>325</v>
      </c>
      <c r="L13" s="12" t="s">
        <v>57</v>
      </c>
      <c r="M13" s="75">
        <v>347258000</v>
      </c>
      <c r="N13" s="16">
        <v>347258000</v>
      </c>
      <c r="O13" s="16">
        <v>205231961</v>
      </c>
      <c r="P13" s="18">
        <f t="shared" si="0"/>
        <v>0.59100715030323281</v>
      </c>
    </row>
    <row r="14" spans="2:34" x14ac:dyDescent="0.25">
      <c r="B14" s="11">
        <v>12</v>
      </c>
      <c r="C14" s="13" t="s">
        <v>806</v>
      </c>
      <c r="D14" s="12" t="s">
        <v>119</v>
      </c>
      <c r="E14" s="12" t="s">
        <v>819</v>
      </c>
      <c r="F14" s="12" t="s">
        <v>769</v>
      </c>
      <c r="G14" s="12">
        <v>23</v>
      </c>
      <c r="H14" s="12" t="s">
        <v>109</v>
      </c>
      <c r="I14" s="12" t="s">
        <v>103</v>
      </c>
      <c r="J14" s="12" t="s">
        <v>104</v>
      </c>
      <c r="K14" s="12" t="s">
        <v>164</v>
      </c>
      <c r="L14" s="12" t="s">
        <v>57</v>
      </c>
      <c r="M14" s="75">
        <v>659742000</v>
      </c>
      <c r="N14" s="16">
        <v>659742000</v>
      </c>
      <c r="O14" s="16">
        <v>389912237</v>
      </c>
      <c r="P14" s="18">
        <f t="shared" si="0"/>
        <v>0.59100714673311694</v>
      </c>
    </row>
    <row r="15" spans="2:34" x14ac:dyDescent="0.25">
      <c r="B15" s="11">
        <v>13</v>
      </c>
      <c r="C15" s="13" t="s">
        <v>806</v>
      </c>
      <c r="D15" s="12" t="s">
        <v>119</v>
      </c>
      <c r="E15" s="12" t="s">
        <v>820</v>
      </c>
      <c r="F15" s="12" t="s">
        <v>769</v>
      </c>
      <c r="G15" s="12">
        <v>23</v>
      </c>
      <c r="H15" s="12" t="s">
        <v>109</v>
      </c>
      <c r="I15" s="12" t="s">
        <v>103</v>
      </c>
      <c r="J15" s="12" t="s">
        <v>104</v>
      </c>
      <c r="K15" s="12" t="s">
        <v>323</v>
      </c>
      <c r="L15" s="12" t="s">
        <v>57</v>
      </c>
      <c r="M15" s="75">
        <v>326687000</v>
      </c>
      <c r="N15" s="16">
        <v>326687000</v>
      </c>
      <c r="O15" s="16">
        <v>193074351</v>
      </c>
      <c r="P15" s="18">
        <f t="shared" si="0"/>
        <v>0.59100714445325342</v>
      </c>
    </row>
    <row r="16" spans="2:34" x14ac:dyDescent="0.25">
      <c r="B16" s="11">
        <v>14</v>
      </c>
      <c r="C16" s="13" t="s">
        <v>806</v>
      </c>
      <c r="D16" s="12" t="s">
        <v>119</v>
      </c>
      <c r="E16" s="12" t="s">
        <v>821</v>
      </c>
      <c r="F16" s="12" t="s">
        <v>769</v>
      </c>
      <c r="G16" s="12">
        <v>23</v>
      </c>
      <c r="H16" s="12" t="s">
        <v>109</v>
      </c>
      <c r="I16" s="12" t="s">
        <v>103</v>
      </c>
      <c r="J16" s="12" t="s">
        <v>104</v>
      </c>
      <c r="K16" s="12" t="s">
        <v>110</v>
      </c>
      <c r="L16" s="12" t="s">
        <v>57</v>
      </c>
      <c r="M16" s="75">
        <v>4543745000</v>
      </c>
      <c r="N16" s="16">
        <v>4543745000</v>
      </c>
      <c r="O16" s="16">
        <v>2685385758</v>
      </c>
      <c r="P16" s="18">
        <f t="shared" si="0"/>
        <v>0.59100714454706416</v>
      </c>
    </row>
    <row r="17" spans="2:16" x14ac:dyDescent="0.25">
      <c r="B17" s="11">
        <v>15</v>
      </c>
      <c r="C17" s="13" t="s">
        <v>806</v>
      </c>
      <c r="D17" s="12" t="s">
        <v>119</v>
      </c>
      <c r="E17" s="12" t="s">
        <v>822</v>
      </c>
      <c r="F17" s="12" t="s">
        <v>769</v>
      </c>
      <c r="G17" s="12">
        <v>23</v>
      </c>
      <c r="H17" s="12" t="s">
        <v>109</v>
      </c>
      <c r="I17" s="12" t="s">
        <v>103</v>
      </c>
      <c r="J17" s="12" t="s">
        <v>104</v>
      </c>
      <c r="K17" s="12" t="s">
        <v>189</v>
      </c>
      <c r="L17" s="12" t="s">
        <v>57</v>
      </c>
      <c r="M17" s="75">
        <v>3156181000</v>
      </c>
      <c r="N17" s="16">
        <v>3156181000</v>
      </c>
      <c r="O17" s="16">
        <v>1865325522</v>
      </c>
      <c r="P17" s="18">
        <f t="shared" si="0"/>
        <v>0.5910071450274873</v>
      </c>
    </row>
    <row r="18" spans="2:16" x14ac:dyDescent="0.25">
      <c r="B18" s="11">
        <v>16</v>
      </c>
      <c r="C18" s="13" t="s">
        <v>823</v>
      </c>
      <c r="D18" s="12" t="s">
        <v>119</v>
      </c>
      <c r="E18" s="12" t="s">
        <v>824</v>
      </c>
      <c r="F18" s="12" t="s">
        <v>769</v>
      </c>
      <c r="G18" s="12">
        <v>23</v>
      </c>
      <c r="H18" s="12" t="s">
        <v>109</v>
      </c>
      <c r="I18" s="12" t="s">
        <v>103</v>
      </c>
      <c r="J18" s="12" t="s">
        <v>104</v>
      </c>
      <c r="K18" s="12" t="s">
        <v>321</v>
      </c>
      <c r="L18" s="12" t="s">
        <v>57</v>
      </c>
      <c r="M18" s="75">
        <v>22008000</v>
      </c>
      <c r="N18" s="16">
        <v>22008000</v>
      </c>
      <c r="O18" s="16">
        <v>12670262</v>
      </c>
      <c r="P18" s="18">
        <f t="shared" si="0"/>
        <v>0.57571165030897853</v>
      </c>
    </row>
    <row r="19" spans="2:16" x14ac:dyDescent="0.25">
      <c r="B19" s="11">
        <v>17</v>
      </c>
      <c r="C19" s="13" t="s">
        <v>823</v>
      </c>
      <c r="D19" s="12" t="s">
        <v>119</v>
      </c>
      <c r="E19" s="12" t="s">
        <v>825</v>
      </c>
      <c r="F19" s="12" t="s">
        <v>769</v>
      </c>
      <c r="G19" s="12">
        <v>23</v>
      </c>
      <c r="H19" s="12" t="s">
        <v>109</v>
      </c>
      <c r="I19" s="12" t="s">
        <v>103</v>
      </c>
      <c r="J19" s="12" t="s">
        <v>104</v>
      </c>
      <c r="K19" s="12" t="s">
        <v>116</v>
      </c>
      <c r="L19" s="12" t="s">
        <v>57</v>
      </c>
      <c r="M19" s="75">
        <v>22567000</v>
      </c>
      <c r="N19" s="16">
        <v>22567000</v>
      </c>
      <c r="O19" s="16">
        <v>12992085</v>
      </c>
      <c r="P19" s="18">
        <f t="shared" si="0"/>
        <v>0.57571165861656404</v>
      </c>
    </row>
    <row r="20" spans="2:16" x14ac:dyDescent="0.25">
      <c r="B20" s="11">
        <v>18</v>
      </c>
      <c r="C20" s="13" t="s">
        <v>823</v>
      </c>
      <c r="D20" s="12" t="s">
        <v>119</v>
      </c>
      <c r="E20" s="12" t="s">
        <v>826</v>
      </c>
      <c r="F20" s="12" t="s">
        <v>769</v>
      </c>
      <c r="G20" s="12">
        <v>23</v>
      </c>
      <c r="H20" s="12" t="s">
        <v>109</v>
      </c>
      <c r="I20" s="12" t="s">
        <v>103</v>
      </c>
      <c r="J20" s="12" t="s">
        <v>104</v>
      </c>
      <c r="K20" s="12" t="s">
        <v>113</v>
      </c>
      <c r="L20" s="12" t="s">
        <v>57</v>
      </c>
      <c r="M20" s="75">
        <v>27856000</v>
      </c>
      <c r="N20" s="16">
        <v>27856000</v>
      </c>
      <c r="O20" s="16">
        <v>16037023</v>
      </c>
      <c r="P20" s="18">
        <f t="shared" si="0"/>
        <v>0.57571162406662835</v>
      </c>
    </row>
    <row r="21" spans="2:16" x14ac:dyDescent="0.25">
      <c r="B21" s="11">
        <v>19</v>
      </c>
      <c r="C21" s="13" t="s">
        <v>823</v>
      </c>
      <c r="D21" s="12" t="s">
        <v>119</v>
      </c>
      <c r="E21" s="12" t="s">
        <v>827</v>
      </c>
      <c r="F21" s="12" t="s">
        <v>769</v>
      </c>
      <c r="G21" s="12">
        <v>23</v>
      </c>
      <c r="H21" s="12" t="s">
        <v>109</v>
      </c>
      <c r="I21" s="12" t="s">
        <v>103</v>
      </c>
      <c r="J21" s="12" t="s">
        <v>104</v>
      </c>
      <c r="K21" s="12" t="s">
        <v>172</v>
      </c>
      <c r="L21" s="12" t="s">
        <v>57</v>
      </c>
      <c r="M21" s="75">
        <v>235445000</v>
      </c>
      <c r="N21" s="16">
        <v>235445000</v>
      </c>
      <c r="O21" s="16">
        <v>135548427</v>
      </c>
      <c r="P21" s="18">
        <f t="shared" si="0"/>
        <v>0.57571163966106731</v>
      </c>
    </row>
    <row r="22" spans="2:16" x14ac:dyDescent="0.25">
      <c r="B22" s="11">
        <v>20</v>
      </c>
      <c r="C22" s="13" t="s">
        <v>823</v>
      </c>
      <c r="D22" s="12" t="s">
        <v>119</v>
      </c>
      <c r="E22" s="12" t="s">
        <v>828</v>
      </c>
      <c r="F22" s="12" t="s">
        <v>769</v>
      </c>
      <c r="G22" s="12">
        <v>23</v>
      </c>
      <c r="H22" s="12" t="s">
        <v>109</v>
      </c>
      <c r="I22" s="12" t="s">
        <v>103</v>
      </c>
      <c r="J22" s="12" t="s">
        <v>104</v>
      </c>
      <c r="K22" s="12" t="s">
        <v>300</v>
      </c>
      <c r="L22" s="12" t="s">
        <v>57</v>
      </c>
      <c r="M22" s="75">
        <v>59968000</v>
      </c>
      <c r="N22" s="16">
        <v>59968000</v>
      </c>
      <c r="O22" s="16">
        <v>34524276</v>
      </c>
      <c r="P22" s="18">
        <f t="shared" si="0"/>
        <v>0.57571164621131266</v>
      </c>
    </row>
    <row r="23" spans="2:16" x14ac:dyDescent="0.25">
      <c r="B23" s="11">
        <v>21</v>
      </c>
      <c r="C23" s="13" t="s">
        <v>823</v>
      </c>
      <c r="D23" s="12" t="s">
        <v>119</v>
      </c>
      <c r="E23" s="12" t="s">
        <v>829</v>
      </c>
      <c r="F23" s="12" t="s">
        <v>769</v>
      </c>
      <c r="G23" s="12">
        <v>23</v>
      </c>
      <c r="H23" s="12" t="s">
        <v>109</v>
      </c>
      <c r="I23" s="12" t="s">
        <v>103</v>
      </c>
      <c r="J23" s="12" t="s">
        <v>104</v>
      </c>
      <c r="K23" s="12" t="s">
        <v>320</v>
      </c>
      <c r="L23" s="12" t="s">
        <v>57</v>
      </c>
      <c r="M23" s="75">
        <v>4560000</v>
      </c>
      <c r="N23" s="16">
        <v>4560000</v>
      </c>
      <c r="O23" s="16">
        <v>2625245</v>
      </c>
      <c r="P23" s="18">
        <f t="shared" si="0"/>
        <v>0.5757116228070176</v>
      </c>
    </row>
    <row r="24" spans="2:16" x14ac:dyDescent="0.25">
      <c r="B24" s="11">
        <v>22</v>
      </c>
      <c r="C24" s="13" t="s">
        <v>823</v>
      </c>
      <c r="D24" s="12" t="s">
        <v>119</v>
      </c>
      <c r="E24" s="12" t="s">
        <v>830</v>
      </c>
      <c r="F24" s="12" t="s">
        <v>769</v>
      </c>
      <c r="G24" s="12">
        <v>23</v>
      </c>
      <c r="H24" s="12" t="s">
        <v>109</v>
      </c>
      <c r="I24" s="12" t="s">
        <v>103</v>
      </c>
      <c r="J24" s="12" t="s">
        <v>104</v>
      </c>
      <c r="K24" s="12" t="s">
        <v>191</v>
      </c>
      <c r="L24" s="12" t="s">
        <v>57</v>
      </c>
      <c r="M24" s="75">
        <v>216879000</v>
      </c>
      <c r="N24" s="16">
        <v>216879000</v>
      </c>
      <c r="O24" s="16">
        <v>124859765</v>
      </c>
      <c r="P24" s="18">
        <f t="shared" si="0"/>
        <v>0.57571164105330619</v>
      </c>
    </row>
    <row r="25" spans="2:16" x14ac:dyDescent="0.25">
      <c r="B25" s="11">
        <v>23</v>
      </c>
      <c r="C25" s="13" t="s">
        <v>823</v>
      </c>
      <c r="D25" s="12" t="s">
        <v>119</v>
      </c>
      <c r="E25" s="12" t="s">
        <v>831</v>
      </c>
      <c r="F25" s="12" t="s">
        <v>769</v>
      </c>
      <c r="G25" s="12">
        <v>23</v>
      </c>
      <c r="H25" s="12" t="s">
        <v>109</v>
      </c>
      <c r="I25" s="12" t="s">
        <v>103</v>
      </c>
      <c r="J25" s="12" t="s">
        <v>104</v>
      </c>
      <c r="K25" s="12" t="s">
        <v>555</v>
      </c>
      <c r="L25" s="12" t="s">
        <v>57</v>
      </c>
      <c r="M25" s="75">
        <v>33449000</v>
      </c>
      <c r="N25" s="16">
        <v>33449000</v>
      </c>
      <c r="O25" s="16">
        <v>19256979</v>
      </c>
      <c r="P25" s="18">
        <f t="shared" si="0"/>
        <v>0.57571165057251339</v>
      </c>
    </row>
    <row r="26" spans="2:16" x14ac:dyDescent="0.25">
      <c r="B26" s="11">
        <v>24</v>
      </c>
      <c r="C26" s="13" t="s">
        <v>823</v>
      </c>
      <c r="D26" s="12" t="s">
        <v>119</v>
      </c>
      <c r="E26" s="12" t="s">
        <v>832</v>
      </c>
      <c r="F26" s="12" t="s">
        <v>769</v>
      </c>
      <c r="G26" s="12">
        <v>23</v>
      </c>
      <c r="H26" s="12" t="s">
        <v>109</v>
      </c>
      <c r="I26" s="12" t="s">
        <v>103</v>
      </c>
      <c r="J26" s="12" t="s">
        <v>104</v>
      </c>
      <c r="K26" s="12" t="s">
        <v>105</v>
      </c>
      <c r="L26" s="12" t="s">
        <v>57</v>
      </c>
      <c r="M26" s="75">
        <v>38240000</v>
      </c>
      <c r="N26" s="16">
        <v>38240000</v>
      </c>
      <c r="O26" s="16">
        <v>22015213</v>
      </c>
      <c r="P26" s="18">
        <f t="shared" si="0"/>
        <v>0.57571163702928874</v>
      </c>
    </row>
    <row r="27" spans="2:16" x14ac:dyDescent="0.25">
      <c r="B27" s="11">
        <v>25</v>
      </c>
      <c r="C27" s="13" t="s">
        <v>823</v>
      </c>
      <c r="D27" s="12" t="s">
        <v>119</v>
      </c>
      <c r="E27" s="12" t="s">
        <v>833</v>
      </c>
      <c r="F27" s="12" t="s">
        <v>769</v>
      </c>
      <c r="G27" s="12">
        <v>23</v>
      </c>
      <c r="H27" s="12" t="s">
        <v>109</v>
      </c>
      <c r="I27" s="12" t="s">
        <v>103</v>
      </c>
      <c r="J27" s="12" t="s">
        <v>104</v>
      </c>
      <c r="K27" s="12" t="s">
        <v>165</v>
      </c>
      <c r="L27" s="12" t="s">
        <v>57</v>
      </c>
      <c r="M27" s="75">
        <v>170346000</v>
      </c>
      <c r="N27" s="16">
        <v>170346000</v>
      </c>
      <c r="O27" s="16">
        <v>98070176</v>
      </c>
      <c r="P27" s="18">
        <f t="shared" si="0"/>
        <v>0.57571164570932098</v>
      </c>
    </row>
    <row r="28" spans="2:16" x14ac:dyDescent="0.25">
      <c r="B28" s="11">
        <v>26</v>
      </c>
      <c r="C28" s="13" t="s">
        <v>823</v>
      </c>
      <c r="D28" s="12" t="s">
        <v>119</v>
      </c>
      <c r="E28" s="12" t="s">
        <v>834</v>
      </c>
      <c r="F28" s="12" t="s">
        <v>769</v>
      </c>
      <c r="G28" s="12">
        <v>23</v>
      </c>
      <c r="H28" s="12" t="s">
        <v>109</v>
      </c>
      <c r="I28" s="12" t="s">
        <v>103</v>
      </c>
      <c r="J28" s="12" t="s">
        <v>104</v>
      </c>
      <c r="K28" s="12" t="s">
        <v>325</v>
      </c>
      <c r="L28" s="12" t="s">
        <v>57</v>
      </c>
      <c r="M28" s="75">
        <v>5277000</v>
      </c>
      <c r="N28" s="16">
        <v>5277000</v>
      </c>
      <c r="O28" s="16">
        <v>3038031</v>
      </c>
      <c r="P28" s="18">
        <f t="shared" si="0"/>
        <v>0.57571176805002844</v>
      </c>
    </row>
    <row r="29" spans="2:16" x14ac:dyDescent="0.25">
      <c r="B29" s="11">
        <v>27</v>
      </c>
      <c r="C29" s="13" t="s">
        <v>823</v>
      </c>
      <c r="D29" s="12" t="s">
        <v>119</v>
      </c>
      <c r="E29" s="12" t="s">
        <v>835</v>
      </c>
      <c r="F29" s="12" t="s">
        <v>769</v>
      </c>
      <c r="G29" s="12">
        <v>23</v>
      </c>
      <c r="H29" s="12" t="s">
        <v>109</v>
      </c>
      <c r="I29" s="12" t="s">
        <v>103</v>
      </c>
      <c r="J29" s="12" t="s">
        <v>104</v>
      </c>
      <c r="K29" s="12" t="s">
        <v>164</v>
      </c>
      <c r="L29" s="12" t="s">
        <v>57</v>
      </c>
      <c r="M29" s="75">
        <v>16731000</v>
      </c>
      <c r="N29" s="16">
        <v>16731000</v>
      </c>
      <c r="O29" s="16">
        <v>9632231</v>
      </c>
      <c r="P29" s="18">
        <f t="shared" si="0"/>
        <v>0.57571161317315167</v>
      </c>
    </row>
    <row r="30" spans="2:16" x14ac:dyDescent="0.25">
      <c r="B30" s="11">
        <v>28</v>
      </c>
      <c r="C30" s="13" t="s">
        <v>823</v>
      </c>
      <c r="D30" s="12" t="s">
        <v>119</v>
      </c>
      <c r="E30" s="12" t="s">
        <v>836</v>
      </c>
      <c r="F30" s="12" t="s">
        <v>769</v>
      </c>
      <c r="G30" s="12">
        <v>23</v>
      </c>
      <c r="H30" s="12" t="s">
        <v>109</v>
      </c>
      <c r="I30" s="12" t="s">
        <v>103</v>
      </c>
      <c r="J30" s="12" t="s">
        <v>104</v>
      </c>
      <c r="K30" s="12" t="s">
        <v>323</v>
      </c>
      <c r="L30" s="12" t="s">
        <v>57</v>
      </c>
      <c r="M30" s="75">
        <v>10578000</v>
      </c>
      <c r="N30" s="16">
        <v>10578000</v>
      </c>
      <c r="O30" s="16">
        <v>6089876</v>
      </c>
      <c r="P30" s="18">
        <f t="shared" si="0"/>
        <v>0.57571147664965017</v>
      </c>
    </row>
    <row r="31" spans="2:16" x14ac:dyDescent="0.25">
      <c r="B31" s="11">
        <v>29</v>
      </c>
      <c r="C31" s="13" t="s">
        <v>823</v>
      </c>
      <c r="D31" s="12" t="s">
        <v>119</v>
      </c>
      <c r="E31" s="12" t="s">
        <v>837</v>
      </c>
      <c r="F31" s="12" t="s">
        <v>769</v>
      </c>
      <c r="G31" s="12">
        <v>23</v>
      </c>
      <c r="H31" s="12" t="s">
        <v>109</v>
      </c>
      <c r="I31" s="12" t="s">
        <v>103</v>
      </c>
      <c r="J31" s="12" t="s">
        <v>104</v>
      </c>
      <c r="K31" s="12" t="s">
        <v>110</v>
      </c>
      <c r="L31" s="12" t="s">
        <v>57</v>
      </c>
      <c r="M31" s="75">
        <v>49511000</v>
      </c>
      <c r="N31" s="16">
        <v>49511000</v>
      </c>
      <c r="O31" s="16">
        <v>28504058</v>
      </c>
      <c r="P31" s="18">
        <f t="shared" si="0"/>
        <v>0.57571161964008</v>
      </c>
    </row>
    <row r="32" spans="2:16" x14ac:dyDescent="0.25">
      <c r="B32" s="11">
        <v>30</v>
      </c>
      <c r="C32" s="13" t="s">
        <v>823</v>
      </c>
      <c r="D32" s="12" t="s">
        <v>119</v>
      </c>
      <c r="E32" s="12" t="s">
        <v>838</v>
      </c>
      <c r="F32" s="12" t="s">
        <v>769</v>
      </c>
      <c r="G32" s="12">
        <v>23</v>
      </c>
      <c r="H32" s="12" t="s">
        <v>109</v>
      </c>
      <c r="I32" s="12" t="s">
        <v>103</v>
      </c>
      <c r="J32" s="12" t="s">
        <v>104</v>
      </c>
      <c r="K32" s="12" t="s">
        <v>189</v>
      </c>
      <c r="L32" s="12" t="s">
        <v>57</v>
      </c>
      <c r="M32" s="75">
        <v>25984000</v>
      </c>
      <c r="N32" s="16">
        <v>25984000</v>
      </c>
      <c r="O32" s="16">
        <v>14959291</v>
      </c>
      <c r="P32" s="18">
        <f t="shared" si="0"/>
        <v>0.57571163023399019</v>
      </c>
    </row>
    <row r="33" spans="2:16" x14ac:dyDescent="0.25">
      <c r="B33" s="11">
        <v>31</v>
      </c>
      <c r="C33" s="13" t="s">
        <v>839</v>
      </c>
      <c r="D33" s="12" t="s">
        <v>119</v>
      </c>
      <c r="E33" s="12" t="s">
        <v>840</v>
      </c>
      <c r="F33" s="12" t="s">
        <v>796</v>
      </c>
      <c r="G33" s="12">
        <v>23</v>
      </c>
      <c r="H33" s="12" t="s">
        <v>109</v>
      </c>
      <c r="I33" s="12" t="s">
        <v>103</v>
      </c>
      <c r="J33" s="12" t="s">
        <v>104</v>
      </c>
      <c r="K33" s="12" t="s">
        <v>321</v>
      </c>
      <c r="L33" s="12" t="s">
        <v>57</v>
      </c>
      <c r="M33" s="75">
        <v>4557000</v>
      </c>
      <c r="N33" s="16">
        <v>4557000</v>
      </c>
      <c r="O33" s="16">
        <v>3688560</v>
      </c>
      <c r="P33" s="18">
        <f t="shared" si="0"/>
        <v>0.80942725477287691</v>
      </c>
    </row>
    <row r="34" spans="2:16" x14ac:dyDescent="0.25">
      <c r="B34" s="11">
        <v>32</v>
      </c>
      <c r="C34" s="13" t="s">
        <v>839</v>
      </c>
      <c r="D34" s="12" t="s">
        <v>119</v>
      </c>
      <c r="E34" s="12" t="s">
        <v>841</v>
      </c>
      <c r="F34" s="12" t="s">
        <v>796</v>
      </c>
      <c r="G34" s="12">
        <v>23</v>
      </c>
      <c r="H34" s="12" t="s">
        <v>109</v>
      </c>
      <c r="I34" s="12" t="s">
        <v>103</v>
      </c>
      <c r="J34" s="12" t="s">
        <v>104</v>
      </c>
      <c r="K34" s="12" t="s">
        <v>116</v>
      </c>
      <c r="L34" s="12" t="s">
        <v>57</v>
      </c>
      <c r="M34" s="75">
        <v>1517000</v>
      </c>
      <c r="N34" s="16">
        <v>1517000</v>
      </c>
      <c r="O34" s="16">
        <v>1227900</v>
      </c>
      <c r="P34" s="18">
        <f t="shared" si="0"/>
        <v>0.80942649967040214</v>
      </c>
    </row>
    <row r="35" spans="2:16" x14ac:dyDescent="0.25">
      <c r="B35" s="11">
        <v>33</v>
      </c>
      <c r="C35" s="13" t="s">
        <v>839</v>
      </c>
      <c r="D35" s="12" t="s">
        <v>119</v>
      </c>
      <c r="E35" s="12" t="s">
        <v>842</v>
      </c>
      <c r="F35" s="12" t="s">
        <v>796</v>
      </c>
      <c r="G35" s="12">
        <v>23</v>
      </c>
      <c r="H35" s="12" t="s">
        <v>109</v>
      </c>
      <c r="I35" s="12" t="s">
        <v>103</v>
      </c>
      <c r="J35" s="12" t="s">
        <v>104</v>
      </c>
      <c r="K35" s="12" t="s">
        <v>113</v>
      </c>
      <c r="L35" s="12" t="s">
        <v>57</v>
      </c>
      <c r="M35" s="75">
        <v>6360000</v>
      </c>
      <c r="N35" s="16">
        <v>6360000</v>
      </c>
      <c r="O35" s="16">
        <v>5147956</v>
      </c>
      <c r="P35" s="18">
        <f t="shared" ref="P35:P66" si="6">+O35/N35</f>
        <v>0.80942704402515719</v>
      </c>
    </row>
    <row r="36" spans="2:16" x14ac:dyDescent="0.25">
      <c r="B36" s="11">
        <v>34</v>
      </c>
      <c r="C36" s="13" t="s">
        <v>839</v>
      </c>
      <c r="D36" s="12" t="s">
        <v>119</v>
      </c>
      <c r="E36" s="12" t="s">
        <v>843</v>
      </c>
      <c r="F36" s="12" t="s">
        <v>796</v>
      </c>
      <c r="G36" s="12">
        <v>23</v>
      </c>
      <c r="H36" s="12" t="s">
        <v>109</v>
      </c>
      <c r="I36" s="12" t="s">
        <v>103</v>
      </c>
      <c r="J36" s="12" t="s">
        <v>104</v>
      </c>
      <c r="K36" s="12" t="s">
        <v>172</v>
      </c>
      <c r="L36" s="12" t="s">
        <v>57</v>
      </c>
      <c r="M36" s="75">
        <v>53371000</v>
      </c>
      <c r="N36" s="16">
        <v>53371000</v>
      </c>
      <c r="O36" s="16">
        <v>43199941</v>
      </c>
      <c r="P36" s="18">
        <f t="shared" si="6"/>
        <v>0.80942723576474118</v>
      </c>
    </row>
    <row r="37" spans="2:16" x14ac:dyDescent="0.25">
      <c r="B37" s="11">
        <v>35</v>
      </c>
      <c r="C37" s="13" t="s">
        <v>839</v>
      </c>
      <c r="D37" s="12" t="s">
        <v>119</v>
      </c>
      <c r="E37" s="12" t="s">
        <v>844</v>
      </c>
      <c r="F37" s="12" t="s">
        <v>796</v>
      </c>
      <c r="G37" s="12">
        <v>23</v>
      </c>
      <c r="H37" s="12" t="s">
        <v>109</v>
      </c>
      <c r="I37" s="12" t="s">
        <v>103</v>
      </c>
      <c r="J37" s="12" t="s">
        <v>104</v>
      </c>
      <c r="K37" s="12" t="s">
        <v>300</v>
      </c>
      <c r="L37" s="12" t="s">
        <v>57</v>
      </c>
      <c r="M37" s="75">
        <v>14604000</v>
      </c>
      <c r="N37" s="16">
        <v>14604000</v>
      </c>
      <c r="O37" s="16">
        <v>11820874</v>
      </c>
      <c r="P37" s="18">
        <f t="shared" si="6"/>
        <v>0.80942714324842513</v>
      </c>
    </row>
    <row r="38" spans="2:16" x14ac:dyDescent="0.25">
      <c r="B38" s="11">
        <v>36</v>
      </c>
      <c r="C38" s="13" t="s">
        <v>839</v>
      </c>
      <c r="D38" s="12" t="s">
        <v>119</v>
      </c>
      <c r="E38" s="12" t="s">
        <v>845</v>
      </c>
      <c r="F38" s="12" t="s">
        <v>796</v>
      </c>
      <c r="G38" s="12">
        <v>23</v>
      </c>
      <c r="H38" s="12" t="s">
        <v>109</v>
      </c>
      <c r="I38" s="12" t="s">
        <v>103</v>
      </c>
      <c r="J38" s="12" t="s">
        <v>104</v>
      </c>
      <c r="K38" s="12" t="s">
        <v>320</v>
      </c>
      <c r="L38" s="12" t="s">
        <v>57</v>
      </c>
      <c r="M38" s="75">
        <v>357000</v>
      </c>
      <c r="N38" s="16">
        <v>357000</v>
      </c>
      <c r="O38" s="16">
        <v>288964</v>
      </c>
      <c r="P38" s="18">
        <f t="shared" si="6"/>
        <v>0.80942296918767509</v>
      </c>
    </row>
    <row r="39" spans="2:16" x14ac:dyDescent="0.25">
      <c r="B39" s="11">
        <v>37</v>
      </c>
      <c r="C39" s="13" t="s">
        <v>839</v>
      </c>
      <c r="D39" s="12" t="s">
        <v>119</v>
      </c>
      <c r="E39" s="12" t="s">
        <v>846</v>
      </c>
      <c r="F39" s="12" t="s">
        <v>796</v>
      </c>
      <c r="G39" s="12">
        <v>23</v>
      </c>
      <c r="H39" s="12" t="s">
        <v>109</v>
      </c>
      <c r="I39" s="12" t="s">
        <v>103</v>
      </c>
      <c r="J39" s="12" t="s">
        <v>104</v>
      </c>
      <c r="K39" s="12" t="s">
        <v>191</v>
      </c>
      <c r="L39" s="12" t="s">
        <v>57</v>
      </c>
      <c r="M39" s="75">
        <v>63585000</v>
      </c>
      <c r="N39" s="16">
        <v>63585000</v>
      </c>
      <c r="O39" s="16">
        <v>51467433</v>
      </c>
      <c r="P39" s="18">
        <f t="shared" si="6"/>
        <v>0.8094272705826846</v>
      </c>
    </row>
    <row r="40" spans="2:16" x14ac:dyDescent="0.25">
      <c r="B40" s="11">
        <v>38</v>
      </c>
      <c r="C40" s="13" t="s">
        <v>839</v>
      </c>
      <c r="D40" s="12" t="s">
        <v>119</v>
      </c>
      <c r="E40" s="12" t="s">
        <v>847</v>
      </c>
      <c r="F40" s="12" t="s">
        <v>796</v>
      </c>
      <c r="G40" s="12">
        <v>23</v>
      </c>
      <c r="H40" s="12" t="s">
        <v>109</v>
      </c>
      <c r="I40" s="12" t="s">
        <v>103</v>
      </c>
      <c r="J40" s="12" t="s">
        <v>104</v>
      </c>
      <c r="K40" s="12" t="s">
        <v>555</v>
      </c>
      <c r="L40" s="12" t="s">
        <v>57</v>
      </c>
      <c r="M40" s="75">
        <v>6700000</v>
      </c>
      <c r="N40" s="16">
        <v>6700000</v>
      </c>
      <c r="O40" s="16">
        <v>5423162</v>
      </c>
      <c r="P40" s="18">
        <f t="shared" si="6"/>
        <v>0.80942716417910443</v>
      </c>
    </row>
    <row r="41" spans="2:16" x14ac:dyDescent="0.25">
      <c r="B41" s="11">
        <v>39</v>
      </c>
      <c r="C41" s="13" t="s">
        <v>839</v>
      </c>
      <c r="D41" s="12" t="s">
        <v>119</v>
      </c>
      <c r="E41" s="12" t="s">
        <v>848</v>
      </c>
      <c r="F41" s="12" t="s">
        <v>796</v>
      </c>
      <c r="G41" s="12">
        <v>23</v>
      </c>
      <c r="H41" s="12" t="s">
        <v>109</v>
      </c>
      <c r="I41" s="12" t="s">
        <v>103</v>
      </c>
      <c r="J41" s="12" t="s">
        <v>104</v>
      </c>
      <c r="K41" s="12" t="s">
        <v>105</v>
      </c>
      <c r="L41" s="12" t="s">
        <v>57</v>
      </c>
      <c r="M41" s="75">
        <v>3944000</v>
      </c>
      <c r="N41" s="16">
        <v>3944000</v>
      </c>
      <c r="O41" s="16">
        <v>3192381</v>
      </c>
      <c r="P41" s="18">
        <f t="shared" si="6"/>
        <v>0.80942723123732252</v>
      </c>
    </row>
    <row r="42" spans="2:16" x14ac:dyDescent="0.25">
      <c r="B42" s="11">
        <v>40</v>
      </c>
      <c r="C42" s="13" t="s">
        <v>839</v>
      </c>
      <c r="D42" s="12" t="s">
        <v>119</v>
      </c>
      <c r="E42" s="12" t="s">
        <v>849</v>
      </c>
      <c r="F42" s="12" t="s">
        <v>796</v>
      </c>
      <c r="G42" s="12">
        <v>23</v>
      </c>
      <c r="H42" s="12" t="s">
        <v>109</v>
      </c>
      <c r="I42" s="12" t="s">
        <v>103</v>
      </c>
      <c r="J42" s="12" t="s">
        <v>104</v>
      </c>
      <c r="K42" s="12" t="s">
        <v>165</v>
      </c>
      <c r="L42" s="12" t="s">
        <v>57</v>
      </c>
      <c r="M42" s="75">
        <v>41277000</v>
      </c>
      <c r="N42" s="16">
        <v>41277000</v>
      </c>
      <c r="O42" s="16">
        <v>33410727</v>
      </c>
      <c r="P42" s="18">
        <f t="shared" si="6"/>
        <v>0.80942721127988948</v>
      </c>
    </row>
    <row r="43" spans="2:16" x14ac:dyDescent="0.25">
      <c r="B43" s="11">
        <v>41</v>
      </c>
      <c r="C43" s="13" t="s">
        <v>839</v>
      </c>
      <c r="D43" s="12" t="s">
        <v>119</v>
      </c>
      <c r="E43" s="12" t="s">
        <v>850</v>
      </c>
      <c r="F43" s="12" t="s">
        <v>796</v>
      </c>
      <c r="G43" s="12">
        <v>23</v>
      </c>
      <c r="H43" s="12" t="s">
        <v>109</v>
      </c>
      <c r="I43" s="12" t="s">
        <v>103</v>
      </c>
      <c r="J43" s="12" t="s">
        <v>104</v>
      </c>
      <c r="K43" s="12" t="s">
        <v>325</v>
      </c>
      <c r="L43" s="12" t="s">
        <v>57</v>
      </c>
      <c r="M43" s="75">
        <v>764000</v>
      </c>
      <c r="N43" s="16">
        <v>764000</v>
      </c>
      <c r="O43" s="16">
        <v>618403</v>
      </c>
      <c r="P43" s="18">
        <f t="shared" si="6"/>
        <v>0.80942801047120416</v>
      </c>
    </row>
    <row r="44" spans="2:16" x14ac:dyDescent="0.25">
      <c r="B44" s="11">
        <v>42</v>
      </c>
      <c r="C44" s="13" t="s">
        <v>839</v>
      </c>
      <c r="D44" s="12" t="s">
        <v>119</v>
      </c>
      <c r="E44" s="12" t="s">
        <v>851</v>
      </c>
      <c r="F44" s="12" t="s">
        <v>796</v>
      </c>
      <c r="G44" s="12">
        <v>23</v>
      </c>
      <c r="H44" s="12" t="s">
        <v>109</v>
      </c>
      <c r="I44" s="12" t="s">
        <v>103</v>
      </c>
      <c r="J44" s="12" t="s">
        <v>104</v>
      </c>
      <c r="K44" s="12" t="s">
        <v>164</v>
      </c>
      <c r="L44" s="12" t="s">
        <v>57</v>
      </c>
      <c r="M44" s="75">
        <v>1452000</v>
      </c>
      <c r="N44" s="16">
        <v>1452000</v>
      </c>
      <c r="O44" s="16">
        <v>1175289</v>
      </c>
      <c r="P44" s="18">
        <f t="shared" si="6"/>
        <v>0.80942768595041326</v>
      </c>
    </row>
    <row r="45" spans="2:16" x14ac:dyDescent="0.25">
      <c r="B45" s="11">
        <v>43</v>
      </c>
      <c r="C45" s="13" t="s">
        <v>839</v>
      </c>
      <c r="D45" s="12" t="s">
        <v>119</v>
      </c>
      <c r="E45" s="12" t="s">
        <v>852</v>
      </c>
      <c r="F45" s="12" t="s">
        <v>796</v>
      </c>
      <c r="G45" s="12">
        <v>23</v>
      </c>
      <c r="H45" s="12" t="s">
        <v>109</v>
      </c>
      <c r="I45" s="12" t="s">
        <v>103</v>
      </c>
      <c r="J45" s="12" t="s">
        <v>104</v>
      </c>
      <c r="K45" s="12" t="s">
        <v>323</v>
      </c>
      <c r="L45" s="12" t="s">
        <v>57</v>
      </c>
      <c r="M45" s="75">
        <v>719000</v>
      </c>
      <c r="N45" s="16">
        <v>719000</v>
      </c>
      <c r="O45" s="16">
        <v>581977</v>
      </c>
      <c r="P45" s="18">
        <f t="shared" si="6"/>
        <v>0.80942559109874823</v>
      </c>
    </row>
    <row r="46" spans="2:16" x14ac:dyDescent="0.25">
      <c r="B46" s="11">
        <v>44</v>
      </c>
      <c r="C46" s="13" t="s">
        <v>839</v>
      </c>
      <c r="D46" s="12" t="s">
        <v>119</v>
      </c>
      <c r="E46" s="12" t="s">
        <v>853</v>
      </c>
      <c r="F46" s="12" t="s">
        <v>796</v>
      </c>
      <c r="G46" s="12">
        <v>23</v>
      </c>
      <c r="H46" s="12" t="s">
        <v>109</v>
      </c>
      <c r="I46" s="12" t="s">
        <v>103</v>
      </c>
      <c r="J46" s="12" t="s">
        <v>104</v>
      </c>
      <c r="K46" s="12" t="s">
        <v>110</v>
      </c>
      <c r="L46" s="12" t="s">
        <v>57</v>
      </c>
      <c r="M46" s="75">
        <v>10001000</v>
      </c>
      <c r="N46" s="16">
        <v>10001000</v>
      </c>
      <c r="O46" s="16">
        <v>8095083</v>
      </c>
      <c r="P46" s="18">
        <f t="shared" si="6"/>
        <v>0.80942735726427362</v>
      </c>
    </row>
    <row r="47" spans="2:16" x14ac:dyDescent="0.25">
      <c r="B47" s="11">
        <v>45</v>
      </c>
      <c r="C47" s="13" t="s">
        <v>839</v>
      </c>
      <c r="D47" s="12" t="s">
        <v>119</v>
      </c>
      <c r="E47" s="12" t="s">
        <v>854</v>
      </c>
      <c r="F47" s="12" t="s">
        <v>796</v>
      </c>
      <c r="G47" s="12">
        <v>23</v>
      </c>
      <c r="H47" s="12" t="s">
        <v>109</v>
      </c>
      <c r="I47" s="12" t="s">
        <v>103</v>
      </c>
      <c r="J47" s="12" t="s">
        <v>104</v>
      </c>
      <c r="K47" s="12" t="s">
        <v>189</v>
      </c>
      <c r="L47" s="12" t="s">
        <v>57</v>
      </c>
      <c r="M47" s="75">
        <v>6947000</v>
      </c>
      <c r="N47" s="16">
        <v>6947000</v>
      </c>
      <c r="O47" s="16">
        <v>5623091</v>
      </c>
      <c r="P47" s="18">
        <f t="shared" si="6"/>
        <v>0.80942723477760181</v>
      </c>
    </row>
    <row r="48" spans="2:16" x14ac:dyDescent="0.25">
      <c r="B48" s="11">
        <v>46</v>
      </c>
      <c r="C48" s="13" t="s">
        <v>855</v>
      </c>
      <c r="D48" s="12" t="s">
        <v>119</v>
      </c>
      <c r="E48" s="12" t="s">
        <v>856</v>
      </c>
      <c r="F48" s="12" t="s">
        <v>796</v>
      </c>
      <c r="G48" s="12">
        <v>23</v>
      </c>
      <c r="H48" s="12" t="s">
        <v>109</v>
      </c>
      <c r="I48" s="12" t="s">
        <v>103</v>
      </c>
      <c r="J48" s="12" t="s">
        <v>104</v>
      </c>
      <c r="K48" s="12" t="s">
        <v>300</v>
      </c>
      <c r="L48" s="12" t="s">
        <v>57</v>
      </c>
      <c r="M48" s="75">
        <v>30000</v>
      </c>
      <c r="N48" s="16">
        <v>30000</v>
      </c>
      <c r="O48" s="16">
        <v>6161</v>
      </c>
      <c r="P48" s="18">
        <f t="shared" si="6"/>
        <v>0.20536666666666667</v>
      </c>
    </row>
    <row r="49" spans="2:16" x14ac:dyDescent="0.25">
      <c r="B49" s="11">
        <v>47</v>
      </c>
      <c r="C49" s="13" t="s">
        <v>855</v>
      </c>
      <c r="D49" s="12" t="s">
        <v>119</v>
      </c>
      <c r="E49" s="12" t="s">
        <v>857</v>
      </c>
      <c r="F49" s="12" t="s">
        <v>796</v>
      </c>
      <c r="G49" s="12">
        <v>23</v>
      </c>
      <c r="H49" s="12" t="s">
        <v>109</v>
      </c>
      <c r="I49" s="12" t="s">
        <v>103</v>
      </c>
      <c r="J49" s="12" t="s">
        <v>104</v>
      </c>
      <c r="K49" s="12" t="s">
        <v>191</v>
      </c>
      <c r="L49" s="12" t="s">
        <v>57</v>
      </c>
      <c r="M49" s="75">
        <v>10000</v>
      </c>
      <c r="N49" s="16">
        <v>10000</v>
      </c>
      <c r="O49" s="16">
        <v>2054</v>
      </c>
      <c r="P49" s="18">
        <f t="shared" si="6"/>
        <v>0.2054</v>
      </c>
    </row>
    <row r="50" spans="2:16" x14ac:dyDescent="0.25">
      <c r="B50" s="11">
        <v>48</v>
      </c>
      <c r="C50" s="13" t="s">
        <v>855</v>
      </c>
      <c r="D50" s="12" t="s">
        <v>119</v>
      </c>
      <c r="E50" s="12" t="s">
        <v>858</v>
      </c>
      <c r="F50" s="12" t="s">
        <v>796</v>
      </c>
      <c r="G50" s="12">
        <v>23</v>
      </c>
      <c r="H50" s="12" t="s">
        <v>109</v>
      </c>
      <c r="I50" s="12" t="s">
        <v>103</v>
      </c>
      <c r="J50" s="12" t="s">
        <v>104</v>
      </c>
      <c r="K50" s="12" t="s">
        <v>165</v>
      </c>
      <c r="L50" s="12" t="s">
        <v>57</v>
      </c>
      <c r="M50" s="75">
        <v>406000</v>
      </c>
      <c r="N50" s="16">
        <v>406000</v>
      </c>
      <c r="O50" s="16">
        <v>83387</v>
      </c>
      <c r="P50" s="18">
        <f t="shared" si="6"/>
        <v>0.20538669950738916</v>
      </c>
    </row>
    <row r="51" spans="2:16" x14ac:dyDescent="0.25">
      <c r="B51" s="11">
        <v>49</v>
      </c>
      <c r="C51" s="13" t="s">
        <v>859</v>
      </c>
      <c r="D51" s="12" t="s">
        <v>119</v>
      </c>
      <c r="E51" s="12" t="s">
        <v>860</v>
      </c>
      <c r="F51" s="12" t="s">
        <v>796</v>
      </c>
      <c r="G51" s="12">
        <v>23</v>
      </c>
      <c r="H51" s="12" t="s">
        <v>109</v>
      </c>
      <c r="I51" s="12" t="s">
        <v>103</v>
      </c>
      <c r="J51" s="12" t="s">
        <v>104</v>
      </c>
      <c r="K51" s="12" t="s">
        <v>321</v>
      </c>
      <c r="L51" s="12" t="s">
        <v>57</v>
      </c>
      <c r="M51" s="75">
        <v>460843000</v>
      </c>
      <c r="N51" s="16">
        <v>460843000</v>
      </c>
      <c r="O51" s="16">
        <v>288690824</v>
      </c>
      <c r="P51" s="18">
        <f t="shared" si="6"/>
        <v>0.6264407271022886</v>
      </c>
    </row>
    <row r="52" spans="2:16" x14ac:dyDescent="0.25">
      <c r="B52" s="11">
        <v>50</v>
      </c>
      <c r="C52" s="13" t="s">
        <v>859</v>
      </c>
      <c r="D52" s="12" t="s">
        <v>119</v>
      </c>
      <c r="E52" s="12" t="s">
        <v>861</v>
      </c>
      <c r="F52" s="12" t="s">
        <v>796</v>
      </c>
      <c r="G52" s="12">
        <v>23</v>
      </c>
      <c r="H52" s="12" t="s">
        <v>109</v>
      </c>
      <c r="I52" s="12" t="s">
        <v>103</v>
      </c>
      <c r="J52" s="12" t="s">
        <v>104</v>
      </c>
      <c r="K52" s="12" t="s">
        <v>116</v>
      </c>
      <c r="L52" s="12" t="s">
        <v>57</v>
      </c>
      <c r="M52" s="75">
        <v>1051721000</v>
      </c>
      <c r="N52" s="16">
        <v>1051721000</v>
      </c>
      <c r="O52" s="16">
        <v>658840866</v>
      </c>
      <c r="P52" s="18">
        <f t="shared" si="6"/>
        <v>0.626440725249377</v>
      </c>
    </row>
    <row r="53" spans="2:16" x14ac:dyDescent="0.25">
      <c r="B53" s="11">
        <v>51</v>
      </c>
      <c r="C53" s="13" t="s">
        <v>859</v>
      </c>
      <c r="D53" s="12" t="s">
        <v>119</v>
      </c>
      <c r="E53" s="12" t="s">
        <v>862</v>
      </c>
      <c r="F53" s="12" t="s">
        <v>796</v>
      </c>
      <c r="G53" s="12">
        <v>23</v>
      </c>
      <c r="H53" s="12" t="s">
        <v>109</v>
      </c>
      <c r="I53" s="12" t="s">
        <v>103</v>
      </c>
      <c r="J53" s="12" t="s">
        <v>104</v>
      </c>
      <c r="K53" s="12" t="s">
        <v>113</v>
      </c>
      <c r="L53" s="12" t="s">
        <v>57</v>
      </c>
      <c r="M53" s="75">
        <v>1007379000</v>
      </c>
      <c r="N53" s="16">
        <v>1007379000</v>
      </c>
      <c r="O53" s="16">
        <v>631063232</v>
      </c>
      <c r="P53" s="18">
        <f t="shared" si="6"/>
        <v>0.62644072588370414</v>
      </c>
    </row>
    <row r="54" spans="2:16" x14ac:dyDescent="0.25">
      <c r="B54" s="11">
        <v>52</v>
      </c>
      <c r="C54" s="13" t="s">
        <v>859</v>
      </c>
      <c r="D54" s="12" t="s">
        <v>119</v>
      </c>
      <c r="E54" s="12" t="s">
        <v>863</v>
      </c>
      <c r="F54" s="12" t="s">
        <v>796</v>
      </c>
      <c r="G54" s="12">
        <v>23</v>
      </c>
      <c r="H54" s="12" t="s">
        <v>109</v>
      </c>
      <c r="I54" s="12" t="s">
        <v>103</v>
      </c>
      <c r="J54" s="12" t="s">
        <v>104</v>
      </c>
      <c r="K54" s="12" t="s">
        <v>172</v>
      </c>
      <c r="L54" s="12" t="s">
        <v>57</v>
      </c>
      <c r="M54" s="75">
        <v>5536416000</v>
      </c>
      <c r="N54" s="16">
        <v>5536416000</v>
      </c>
      <c r="O54" s="16">
        <v>3468236458</v>
      </c>
      <c r="P54" s="18">
        <f t="shared" si="6"/>
        <v>0.62644072591365962</v>
      </c>
    </row>
    <row r="55" spans="2:16" x14ac:dyDescent="0.25">
      <c r="B55" s="11">
        <v>53</v>
      </c>
      <c r="C55" s="13" t="s">
        <v>859</v>
      </c>
      <c r="D55" s="12" t="s">
        <v>119</v>
      </c>
      <c r="E55" s="12" t="s">
        <v>864</v>
      </c>
      <c r="F55" s="12" t="s">
        <v>796</v>
      </c>
      <c r="G55" s="12">
        <v>23</v>
      </c>
      <c r="H55" s="12" t="s">
        <v>109</v>
      </c>
      <c r="I55" s="12" t="s">
        <v>103</v>
      </c>
      <c r="J55" s="12" t="s">
        <v>104</v>
      </c>
      <c r="K55" s="12" t="s">
        <v>300</v>
      </c>
      <c r="L55" s="12" t="s">
        <v>57</v>
      </c>
      <c r="M55" s="75">
        <v>1424947000</v>
      </c>
      <c r="N55" s="16">
        <v>1424947000</v>
      </c>
      <c r="O55" s="16">
        <v>892644833</v>
      </c>
      <c r="P55" s="18">
        <f t="shared" si="6"/>
        <v>0.62644072586559363</v>
      </c>
    </row>
    <row r="56" spans="2:16" x14ac:dyDescent="0.25">
      <c r="B56" s="11">
        <v>54</v>
      </c>
      <c r="C56" s="13" t="s">
        <v>859</v>
      </c>
      <c r="D56" s="12" t="s">
        <v>119</v>
      </c>
      <c r="E56" s="12" t="s">
        <v>865</v>
      </c>
      <c r="F56" s="12" t="s">
        <v>796</v>
      </c>
      <c r="G56" s="12">
        <v>23</v>
      </c>
      <c r="H56" s="12" t="s">
        <v>109</v>
      </c>
      <c r="I56" s="12" t="s">
        <v>103</v>
      </c>
      <c r="J56" s="12" t="s">
        <v>104</v>
      </c>
      <c r="K56" s="12" t="s">
        <v>320</v>
      </c>
      <c r="L56" s="12" t="s">
        <v>57</v>
      </c>
      <c r="M56" s="75">
        <v>254516000</v>
      </c>
      <c r="N56" s="16">
        <v>254516000</v>
      </c>
      <c r="O56" s="16">
        <v>159439187</v>
      </c>
      <c r="P56" s="18">
        <f t="shared" si="6"/>
        <v>0.62644072278363638</v>
      </c>
    </row>
    <row r="57" spans="2:16" x14ac:dyDescent="0.25">
      <c r="B57" s="11">
        <v>55</v>
      </c>
      <c r="C57" s="13" t="s">
        <v>859</v>
      </c>
      <c r="D57" s="12" t="s">
        <v>119</v>
      </c>
      <c r="E57" s="12" t="s">
        <v>866</v>
      </c>
      <c r="F57" s="12" t="s">
        <v>796</v>
      </c>
      <c r="G57" s="12">
        <v>23</v>
      </c>
      <c r="H57" s="12" t="s">
        <v>109</v>
      </c>
      <c r="I57" s="12" t="s">
        <v>103</v>
      </c>
      <c r="J57" s="12" t="s">
        <v>104</v>
      </c>
      <c r="K57" s="12" t="s">
        <v>191</v>
      </c>
      <c r="L57" s="12" t="s">
        <v>57</v>
      </c>
      <c r="M57" s="75">
        <v>4684396000</v>
      </c>
      <c r="N57" s="16">
        <v>4684396000</v>
      </c>
      <c r="O57" s="16">
        <v>2934496429</v>
      </c>
      <c r="P57" s="18">
        <f t="shared" si="6"/>
        <v>0.62644072554924901</v>
      </c>
    </row>
    <row r="58" spans="2:16" x14ac:dyDescent="0.25">
      <c r="B58" s="11">
        <v>56</v>
      </c>
      <c r="C58" s="13" t="s">
        <v>859</v>
      </c>
      <c r="D58" s="12" t="s">
        <v>119</v>
      </c>
      <c r="E58" s="12" t="s">
        <v>867</v>
      </c>
      <c r="F58" s="12" t="s">
        <v>796</v>
      </c>
      <c r="G58" s="12">
        <v>23</v>
      </c>
      <c r="H58" s="12" t="s">
        <v>109</v>
      </c>
      <c r="I58" s="12" t="s">
        <v>103</v>
      </c>
      <c r="J58" s="12" t="s">
        <v>104</v>
      </c>
      <c r="K58" s="12" t="s">
        <v>555</v>
      </c>
      <c r="L58" s="12" t="s">
        <v>57</v>
      </c>
      <c r="M58" s="75">
        <v>1009729000</v>
      </c>
      <c r="N58" s="16">
        <v>1009729000</v>
      </c>
      <c r="O58" s="16">
        <v>632535367</v>
      </c>
      <c r="P58" s="18">
        <f t="shared" si="6"/>
        <v>0.6264407251846783</v>
      </c>
    </row>
    <row r="59" spans="2:16" x14ac:dyDescent="0.25">
      <c r="B59" s="11">
        <v>57</v>
      </c>
      <c r="C59" s="13" t="s">
        <v>859</v>
      </c>
      <c r="D59" s="12" t="s">
        <v>119</v>
      </c>
      <c r="E59" s="12" t="s">
        <v>868</v>
      </c>
      <c r="F59" s="12" t="s">
        <v>796</v>
      </c>
      <c r="G59" s="12">
        <v>23</v>
      </c>
      <c r="H59" s="12" t="s">
        <v>109</v>
      </c>
      <c r="I59" s="12" t="s">
        <v>103</v>
      </c>
      <c r="J59" s="12" t="s">
        <v>104</v>
      </c>
      <c r="K59" s="12" t="s">
        <v>105</v>
      </c>
      <c r="L59" s="12" t="s">
        <v>57</v>
      </c>
      <c r="M59" s="75">
        <v>1666214000</v>
      </c>
      <c r="N59" s="16">
        <v>1666214000</v>
      </c>
      <c r="O59" s="16">
        <v>1043784308</v>
      </c>
      <c r="P59" s="18">
        <f t="shared" si="6"/>
        <v>0.62644072610120904</v>
      </c>
    </row>
    <row r="60" spans="2:16" x14ac:dyDescent="0.25">
      <c r="B60" s="11">
        <v>58</v>
      </c>
      <c r="C60" s="13" t="s">
        <v>859</v>
      </c>
      <c r="D60" s="12" t="s">
        <v>119</v>
      </c>
      <c r="E60" s="12" t="s">
        <v>869</v>
      </c>
      <c r="F60" s="12" t="s">
        <v>796</v>
      </c>
      <c r="G60" s="12">
        <v>23</v>
      </c>
      <c r="H60" s="12" t="s">
        <v>109</v>
      </c>
      <c r="I60" s="12" t="s">
        <v>103</v>
      </c>
      <c r="J60" s="12" t="s">
        <v>104</v>
      </c>
      <c r="K60" s="12" t="s">
        <v>165</v>
      </c>
      <c r="L60" s="12" t="s">
        <v>57</v>
      </c>
      <c r="M60" s="75">
        <v>4295143000</v>
      </c>
      <c r="N60" s="16">
        <v>4295143000</v>
      </c>
      <c r="O60" s="16">
        <v>2690652498</v>
      </c>
      <c r="P60" s="18">
        <f t="shared" si="6"/>
        <v>0.626440725722054</v>
      </c>
    </row>
    <row r="61" spans="2:16" x14ac:dyDescent="0.25">
      <c r="B61" s="11">
        <v>59</v>
      </c>
      <c r="C61" s="13" t="s">
        <v>859</v>
      </c>
      <c r="D61" s="12" t="s">
        <v>119</v>
      </c>
      <c r="E61" s="12" t="s">
        <v>870</v>
      </c>
      <c r="F61" s="12" t="s">
        <v>796</v>
      </c>
      <c r="G61" s="12">
        <v>23</v>
      </c>
      <c r="H61" s="12" t="s">
        <v>109</v>
      </c>
      <c r="I61" s="12" t="s">
        <v>103</v>
      </c>
      <c r="J61" s="12" t="s">
        <v>104</v>
      </c>
      <c r="K61" s="12" t="s">
        <v>325</v>
      </c>
      <c r="L61" s="12" t="s">
        <v>57</v>
      </c>
      <c r="M61" s="75">
        <v>179080000</v>
      </c>
      <c r="N61" s="16">
        <v>179080000</v>
      </c>
      <c r="O61" s="16">
        <v>112183007</v>
      </c>
      <c r="P61" s="18">
        <f t="shared" si="6"/>
        <v>0.62644073598391781</v>
      </c>
    </row>
    <row r="62" spans="2:16" x14ac:dyDescent="0.25">
      <c r="B62" s="11">
        <v>60</v>
      </c>
      <c r="C62" s="13" t="s">
        <v>859</v>
      </c>
      <c r="D62" s="12" t="s">
        <v>119</v>
      </c>
      <c r="E62" s="12" t="s">
        <v>871</v>
      </c>
      <c r="F62" s="12" t="s">
        <v>796</v>
      </c>
      <c r="G62" s="12">
        <v>23</v>
      </c>
      <c r="H62" s="12" t="s">
        <v>109</v>
      </c>
      <c r="I62" s="12" t="s">
        <v>103</v>
      </c>
      <c r="J62" s="12" t="s">
        <v>104</v>
      </c>
      <c r="K62" s="12" t="s">
        <v>164</v>
      </c>
      <c r="L62" s="12" t="s">
        <v>57</v>
      </c>
      <c r="M62" s="75">
        <v>591199000</v>
      </c>
      <c r="N62" s="16">
        <v>591199000</v>
      </c>
      <c r="O62" s="16">
        <v>370351130</v>
      </c>
      <c r="P62" s="18">
        <f t="shared" si="6"/>
        <v>0.62644072469676026</v>
      </c>
    </row>
    <row r="63" spans="2:16" x14ac:dyDescent="0.25">
      <c r="B63" s="11">
        <v>61</v>
      </c>
      <c r="C63" s="13" t="s">
        <v>859</v>
      </c>
      <c r="D63" s="12" t="s">
        <v>119</v>
      </c>
      <c r="E63" s="12" t="s">
        <v>872</v>
      </c>
      <c r="F63" s="12" t="s">
        <v>796</v>
      </c>
      <c r="G63" s="12">
        <v>23</v>
      </c>
      <c r="H63" s="12" t="s">
        <v>109</v>
      </c>
      <c r="I63" s="12" t="s">
        <v>103</v>
      </c>
      <c r="J63" s="12" t="s">
        <v>104</v>
      </c>
      <c r="K63" s="12" t="s">
        <v>323</v>
      </c>
      <c r="L63" s="12" t="s">
        <v>57</v>
      </c>
      <c r="M63" s="75">
        <v>444601000</v>
      </c>
      <c r="N63" s="16">
        <v>444601000</v>
      </c>
      <c r="O63" s="16">
        <v>278516173</v>
      </c>
      <c r="P63" s="18">
        <f t="shared" si="6"/>
        <v>0.62644072550444108</v>
      </c>
    </row>
    <row r="64" spans="2:16" x14ac:dyDescent="0.25">
      <c r="B64" s="11">
        <v>62</v>
      </c>
      <c r="C64" s="13" t="s">
        <v>859</v>
      </c>
      <c r="D64" s="12" t="s">
        <v>119</v>
      </c>
      <c r="E64" s="12" t="s">
        <v>873</v>
      </c>
      <c r="F64" s="12" t="s">
        <v>796</v>
      </c>
      <c r="G64" s="12">
        <v>23</v>
      </c>
      <c r="H64" s="12" t="s">
        <v>109</v>
      </c>
      <c r="I64" s="12" t="s">
        <v>103</v>
      </c>
      <c r="J64" s="12" t="s">
        <v>104</v>
      </c>
      <c r="K64" s="12" t="s">
        <v>110</v>
      </c>
      <c r="L64" s="12" t="s">
        <v>57</v>
      </c>
      <c r="M64" s="75">
        <v>1260185000</v>
      </c>
      <c r="N64" s="16">
        <v>1260185000</v>
      </c>
      <c r="O64" s="16">
        <v>789431205</v>
      </c>
      <c r="P64" s="18">
        <f t="shared" si="6"/>
        <v>0.62644072497292069</v>
      </c>
    </row>
    <row r="65" spans="2:16" x14ac:dyDescent="0.25">
      <c r="B65" s="11">
        <v>63</v>
      </c>
      <c r="C65" s="13" t="s">
        <v>859</v>
      </c>
      <c r="D65" s="12" t="s">
        <v>119</v>
      </c>
      <c r="E65" s="12" t="s">
        <v>874</v>
      </c>
      <c r="F65" s="12" t="s">
        <v>796</v>
      </c>
      <c r="G65" s="12">
        <v>23</v>
      </c>
      <c r="H65" s="12" t="s">
        <v>109</v>
      </c>
      <c r="I65" s="12" t="s">
        <v>103</v>
      </c>
      <c r="J65" s="12" t="s">
        <v>104</v>
      </c>
      <c r="K65" s="12" t="s">
        <v>189</v>
      </c>
      <c r="L65" s="12" t="s">
        <v>57</v>
      </c>
      <c r="M65" s="75">
        <v>902452000</v>
      </c>
      <c r="N65" s="16">
        <v>902452000</v>
      </c>
      <c r="O65" s="16">
        <v>565332686</v>
      </c>
      <c r="P65" s="18">
        <f t="shared" si="6"/>
        <v>0.62644072593334599</v>
      </c>
    </row>
    <row r="66" spans="2:16" x14ac:dyDescent="0.25">
      <c r="B66" s="11">
        <v>64</v>
      </c>
      <c r="C66" s="13" t="s">
        <v>875</v>
      </c>
      <c r="D66" s="12" t="s">
        <v>119</v>
      </c>
      <c r="E66" s="12" t="s">
        <v>876</v>
      </c>
      <c r="F66" s="12" t="s">
        <v>796</v>
      </c>
      <c r="G66" s="12">
        <v>23</v>
      </c>
      <c r="H66" s="12" t="s">
        <v>109</v>
      </c>
      <c r="I66" s="12" t="s">
        <v>103</v>
      </c>
      <c r="J66" s="12" t="s">
        <v>104</v>
      </c>
      <c r="K66" s="12" t="s">
        <v>321</v>
      </c>
      <c r="L66" s="12" t="s">
        <v>57</v>
      </c>
      <c r="M66" s="75">
        <v>241383000</v>
      </c>
      <c r="N66" s="16">
        <v>241383000</v>
      </c>
      <c r="O66" s="16">
        <v>141872682</v>
      </c>
      <c r="P66" s="18">
        <f t="shared" si="6"/>
        <v>0.58774926983258968</v>
      </c>
    </row>
    <row r="67" spans="2:16" x14ac:dyDescent="0.25">
      <c r="B67" s="11">
        <v>65</v>
      </c>
      <c r="C67" s="13" t="s">
        <v>875</v>
      </c>
      <c r="D67" s="12" t="s">
        <v>119</v>
      </c>
      <c r="E67" s="12" t="s">
        <v>877</v>
      </c>
      <c r="F67" s="12" t="s">
        <v>796</v>
      </c>
      <c r="G67" s="12">
        <v>23</v>
      </c>
      <c r="H67" s="12" t="s">
        <v>109</v>
      </c>
      <c r="I67" s="12" t="s">
        <v>103</v>
      </c>
      <c r="J67" s="12" t="s">
        <v>104</v>
      </c>
      <c r="K67" s="12" t="s">
        <v>116</v>
      </c>
      <c r="L67" s="12" t="s">
        <v>57</v>
      </c>
      <c r="M67" s="75">
        <v>290665000</v>
      </c>
      <c r="N67" s="16">
        <v>290665000</v>
      </c>
      <c r="O67" s="16">
        <v>170838144</v>
      </c>
      <c r="P67" s="18">
        <f t="shared" ref="P67:P98" si="7">+O67/N67</f>
        <v>0.58774927837888979</v>
      </c>
    </row>
    <row r="68" spans="2:16" x14ac:dyDescent="0.25">
      <c r="B68" s="11">
        <v>66</v>
      </c>
      <c r="C68" s="13" t="s">
        <v>875</v>
      </c>
      <c r="D68" s="12" t="s">
        <v>119</v>
      </c>
      <c r="E68" s="12" t="s">
        <v>878</v>
      </c>
      <c r="F68" s="12" t="s">
        <v>796</v>
      </c>
      <c r="G68" s="12">
        <v>23</v>
      </c>
      <c r="H68" s="12" t="s">
        <v>109</v>
      </c>
      <c r="I68" s="12" t="s">
        <v>103</v>
      </c>
      <c r="J68" s="12" t="s">
        <v>104</v>
      </c>
      <c r="K68" s="12" t="s">
        <v>113</v>
      </c>
      <c r="L68" s="12" t="s">
        <v>57</v>
      </c>
      <c r="M68" s="75">
        <v>382781000</v>
      </c>
      <c r="N68" s="16">
        <v>382781000</v>
      </c>
      <c r="O68" s="16">
        <v>224979254</v>
      </c>
      <c r="P68" s="18">
        <f t="shared" si="7"/>
        <v>0.58774927177681235</v>
      </c>
    </row>
    <row r="69" spans="2:16" x14ac:dyDescent="0.25">
      <c r="B69" s="11">
        <v>67</v>
      </c>
      <c r="C69" s="13" t="s">
        <v>875</v>
      </c>
      <c r="D69" s="12" t="s">
        <v>119</v>
      </c>
      <c r="E69" s="12" t="s">
        <v>879</v>
      </c>
      <c r="F69" s="12" t="s">
        <v>796</v>
      </c>
      <c r="G69" s="12">
        <v>23</v>
      </c>
      <c r="H69" s="12" t="s">
        <v>109</v>
      </c>
      <c r="I69" s="12" t="s">
        <v>103</v>
      </c>
      <c r="J69" s="12" t="s">
        <v>104</v>
      </c>
      <c r="K69" s="12" t="s">
        <v>172</v>
      </c>
      <c r="L69" s="12" t="s">
        <v>57</v>
      </c>
      <c r="M69" s="75">
        <v>2326846000</v>
      </c>
      <c r="N69" s="16">
        <v>2326846000</v>
      </c>
      <c r="O69" s="16">
        <v>1367602046</v>
      </c>
      <c r="P69" s="18">
        <f t="shared" si="7"/>
        <v>0.587749273480067</v>
      </c>
    </row>
    <row r="70" spans="2:16" x14ac:dyDescent="0.25">
      <c r="B70" s="11">
        <v>68</v>
      </c>
      <c r="C70" s="13" t="s">
        <v>875</v>
      </c>
      <c r="D70" s="12" t="s">
        <v>119</v>
      </c>
      <c r="E70" s="12" t="s">
        <v>880</v>
      </c>
      <c r="F70" s="12" t="s">
        <v>796</v>
      </c>
      <c r="G70" s="12">
        <v>23</v>
      </c>
      <c r="H70" s="12" t="s">
        <v>109</v>
      </c>
      <c r="I70" s="12" t="s">
        <v>103</v>
      </c>
      <c r="J70" s="12" t="s">
        <v>104</v>
      </c>
      <c r="K70" s="12" t="s">
        <v>300</v>
      </c>
      <c r="L70" s="12" t="s">
        <v>57</v>
      </c>
      <c r="M70" s="75">
        <v>642303000</v>
      </c>
      <c r="N70" s="16">
        <v>642303000</v>
      </c>
      <c r="O70" s="16">
        <v>377513124</v>
      </c>
      <c r="P70" s="18">
        <f t="shared" si="7"/>
        <v>0.58774927721028858</v>
      </c>
    </row>
    <row r="71" spans="2:16" x14ac:dyDescent="0.25">
      <c r="B71" s="11">
        <v>69</v>
      </c>
      <c r="C71" s="13" t="s">
        <v>875</v>
      </c>
      <c r="D71" s="12" t="s">
        <v>119</v>
      </c>
      <c r="E71" s="12" t="s">
        <v>881</v>
      </c>
      <c r="F71" s="12" t="s">
        <v>796</v>
      </c>
      <c r="G71" s="12">
        <v>23</v>
      </c>
      <c r="H71" s="12" t="s">
        <v>109</v>
      </c>
      <c r="I71" s="12" t="s">
        <v>103</v>
      </c>
      <c r="J71" s="12" t="s">
        <v>104</v>
      </c>
      <c r="K71" s="12" t="s">
        <v>320</v>
      </c>
      <c r="L71" s="12" t="s">
        <v>57</v>
      </c>
      <c r="M71" s="75">
        <v>84468000</v>
      </c>
      <c r="N71" s="16">
        <v>84468000</v>
      </c>
      <c r="O71" s="16">
        <v>49646005</v>
      </c>
      <c r="P71" s="18">
        <f t="shared" si="7"/>
        <v>0.58774926599422261</v>
      </c>
    </row>
    <row r="72" spans="2:16" x14ac:dyDescent="0.25">
      <c r="B72" s="11">
        <v>70</v>
      </c>
      <c r="C72" s="13" t="s">
        <v>875</v>
      </c>
      <c r="D72" s="12" t="s">
        <v>119</v>
      </c>
      <c r="E72" s="12" t="s">
        <v>882</v>
      </c>
      <c r="F72" s="12" t="s">
        <v>796</v>
      </c>
      <c r="G72" s="12">
        <v>23</v>
      </c>
      <c r="H72" s="12" t="s">
        <v>109</v>
      </c>
      <c r="I72" s="12" t="s">
        <v>103</v>
      </c>
      <c r="J72" s="12" t="s">
        <v>104</v>
      </c>
      <c r="K72" s="12" t="s">
        <v>191</v>
      </c>
      <c r="L72" s="12" t="s">
        <v>57</v>
      </c>
      <c r="M72" s="75">
        <v>2325863000</v>
      </c>
      <c r="N72" s="16">
        <v>2325863000</v>
      </c>
      <c r="O72" s="16">
        <v>1367024288</v>
      </c>
      <c r="P72" s="18">
        <f t="shared" si="7"/>
        <v>0.58774927328049842</v>
      </c>
    </row>
    <row r="73" spans="2:16" x14ac:dyDescent="0.25">
      <c r="B73" s="11">
        <v>71</v>
      </c>
      <c r="C73" s="13" t="s">
        <v>875</v>
      </c>
      <c r="D73" s="12" t="s">
        <v>119</v>
      </c>
      <c r="E73" s="12" t="s">
        <v>883</v>
      </c>
      <c r="F73" s="12" t="s">
        <v>796</v>
      </c>
      <c r="G73" s="12">
        <v>23</v>
      </c>
      <c r="H73" s="12" t="s">
        <v>109</v>
      </c>
      <c r="I73" s="12" t="s">
        <v>103</v>
      </c>
      <c r="J73" s="12" t="s">
        <v>104</v>
      </c>
      <c r="K73" s="12" t="s">
        <v>555</v>
      </c>
      <c r="L73" s="12" t="s">
        <v>57</v>
      </c>
      <c r="M73" s="75">
        <v>355791000</v>
      </c>
      <c r="N73" s="16">
        <v>355791000</v>
      </c>
      <c r="O73" s="16">
        <v>209115900</v>
      </c>
      <c r="P73" s="18">
        <f t="shared" si="7"/>
        <v>0.58774926853124443</v>
      </c>
    </row>
    <row r="74" spans="2:16" x14ac:dyDescent="0.25">
      <c r="B74" s="11">
        <v>72</v>
      </c>
      <c r="C74" s="13" t="s">
        <v>875</v>
      </c>
      <c r="D74" s="12" t="s">
        <v>119</v>
      </c>
      <c r="E74" s="12" t="s">
        <v>884</v>
      </c>
      <c r="F74" s="12" t="s">
        <v>796</v>
      </c>
      <c r="G74" s="12">
        <v>23</v>
      </c>
      <c r="H74" s="12" t="s">
        <v>109</v>
      </c>
      <c r="I74" s="12" t="s">
        <v>103</v>
      </c>
      <c r="J74" s="12" t="s">
        <v>104</v>
      </c>
      <c r="K74" s="12" t="s">
        <v>105</v>
      </c>
      <c r="L74" s="12" t="s">
        <v>57</v>
      </c>
      <c r="M74" s="75">
        <v>460037000</v>
      </c>
      <c r="N74" s="16">
        <v>460037000</v>
      </c>
      <c r="O74" s="16">
        <v>270386411</v>
      </c>
      <c r="P74" s="18">
        <f t="shared" si="7"/>
        <v>0.58774927016739953</v>
      </c>
    </row>
    <row r="75" spans="2:16" x14ac:dyDescent="0.25">
      <c r="B75" s="11">
        <v>73</v>
      </c>
      <c r="C75" s="13" t="s">
        <v>875</v>
      </c>
      <c r="D75" s="12" t="s">
        <v>119</v>
      </c>
      <c r="E75" s="12" t="s">
        <v>885</v>
      </c>
      <c r="F75" s="12" t="s">
        <v>796</v>
      </c>
      <c r="G75" s="12">
        <v>23</v>
      </c>
      <c r="H75" s="12" t="s">
        <v>109</v>
      </c>
      <c r="I75" s="12" t="s">
        <v>103</v>
      </c>
      <c r="J75" s="12" t="s">
        <v>104</v>
      </c>
      <c r="K75" s="12" t="s">
        <v>165</v>
      </c>
      <c r="L75" s="12" t="s">
        <v>57</v>
      </c>
      <c r="M75" s="75">
        <v>1644003000</v>
      </c>
      <c r="N75" s="16">
        <v>1644003000</v>
      </c>
      <c r="O75" s="16">
        <v>966261569</v>
      </c>
      <c r="P75" s="18">
        <f t="shared" si="7"/>
        <v>0.58774927357188522</v>
      </c>
    </row>
    <row r="76" spans="2:16" x14ac:dyDescent="0.25">
      <c r="B76" s="11">
        <v>74</v>
      </c>
      <c r="C76" s="13" t="s">
        <v>875</v>
      </c>
      <c r="D76" s="12" t="s">
        <v>119</v>
      </c>
      <c r="E76" s="12" t="s">
        <v>886</v>
      </c>
      <c r="F76" s="12" t="s">
        <v>796</v>
      </c>
      <c r="G76" s="12">
        <v>23</v>
      </c>
      <c r="H76" s="12" t="s">
        <v>109</v>
      </c>
      <c r="I76" s="12" t="s">
        <v>103</v>
      </c>
      <c r="J76" s="12" t="s">
        <v>104</v>
      </c>
      <c r="K76" s="12" t="s">
        <v>325</v>
      </c>
      <c r="L76" s="12" t="s">
        <v>57</v>
      </c>
      <c r="M76" s="75">
        <v>57149000</v>
      </c>
      <c r="N76" s="16">
        <v>57149000</v>
      </c>
      <c r="O76" s="16">
        <v>33589283</v>
      </c>
      <c r="P76" s="18">
        <f t="shared" si="7"/>
        <v>0.58774926945353378</v>
      </c>
    </row>
    <row r="77" spans="2:16" x14ac:dyDescent="0.25">
      <c r="B77" s="11">
        <v>75</v>
      </c>
      <c r="C77" s="13" t="s">
        <v>875</v>
      </c>
      <c r="D77" s="12" t="s">
        <v>119</v>
      </c>
      <c r="E77" s="12" t="s">
        <v>887</v>
      </c>
      <c r="F77" s="12" t="s">
        <v>796</v>
      </c>
      <c r="G77" s="12">
        <v>23</v>
      </c>
      <c r="H77" s="12" t="s">
        <v>109</v>
      </c>
      <c r="I77" s="12" t="s">
        <v>103</v>
      </c>
      <c r="J77" s="12" t="s">
        <v>104</v>
      </c>
      <c r="K77" s="12" t="s">
        <v>164</v>
      </c>
      <c r="L77" s="12" t="s">
        <v>57</v>
      </c>
      <c r="M77" s="75">
        <v>231220000</v>
      </c>
      <c r="N77" s="16">
        <v>231220000</v>
      </c>
      <c r="O77" s="16">
        <v>135899387</v>
      </c>
      <c r="P77" s="18">
        <f t="shared" si="7"/>
        <v>0.58774927341925443</v>
      </c>
    </row>
    <row r="78" spans="2:16" x14ac:dyDescent="0.25">
      <c r="B78" s="11">
        <v>76</v>
      </c>
      <c r="C78" s="13" t="s">
        <v>875</v>
      </c>
      <c r="D78" s="12" t="s">
        <v>119</v>
      </c>
      <c r="E78" s="12" t="s">
        <v>888</v>
      </c>
      <c r="F78" s="12" t="s">
        <v>796</v>
      </c>
      <c r="G78" s="12">
        <v>23</v>
      </c>
      <c r="H78" s="12" t="s">
        <v>109</v>
      </c>
      <c r="I78" s="12" t="s">
        <v>103</v>
      </c>
      <c r="J78" s="12" t="s">
        <v>104</v>
      </c>
      <c r="K78" s="12" t="s">
        <v>323</v>
      </c>
      <c r="L78" s="12" t="s">
        <v>57</v>
      </c>
      <c r="M78" s="75">
        <v>105120000</v>
      </c>
      <c r="N78" s="16">
        <v>105120000</v>
      </c>
      <c r="O78" s="16">
        <v>61784204</v>
      </c>
      <c r="P78" s="18">
        <f t="shared" si="7"/>
        <v>0.58774927701674273</v>
      </c>
    </row>
    <row r="79" spans="2:16" x14ac:dyDescent="0.25">
      <c r="B79" s="11">
        <v>77</v>
      </c>
      <c r="C79" s="13" t="s">
        <v>875</v>
      </c>
      <c r="D79" s="12" t="s">
        <v>119</v>
      </c>
      <c r="E79" s="12" t="s">
        <v>889</v>
      </c>
      <c r="F79" s="12" t="s">
        <v>796</v>
      </c>
      <c r="G79" s="12">
        <v>23</v>
      </c>
      <c r="H79" s="12" t="s">
        <v>109</v>
      </c>
      <c r="I79" s="12" t="s">
        <v>103</v>
      </c>
      <c r="J79" s="12" t="s">
        <v>104</v>
      </c>
      <c r="K79" s="12" t="s">
        <v>110</v>
      </c>
      <c r="L79" s="12" t="s">
        <v>57</v>
      </c>
      <c r="M79" s="75">
        <v>496424000</v>
      </c>
      <c r="N79" s="16">
        <v>496424000</v>
      </c>
      <c r="O79" s="16">
        <v>291772846</v>
      </c>
      <c r="P79" s="18">
        <f t="shared" si="7"/>
        <v>0.58774927481346595</v>
      </c>
    </row>
    <row r="80" spans="2:16" x14ac:dyDescent="0.25">
      <c r="B80" s="11">
        <v>78</v>
      </c>
      <c r="C80" s="13" t="s">
        <v>875</v>
      </c>
      <c r="D80" s="12" t="s">
        <v>119</v>
      </c>
      <c r="E80" s="12" t="s">
        <v>890</v>
      </c>
      <c r="F80" s="12" t="s">
        <v>796</v>
      </c>
      <c r="G80" s="12">
        <v>23</v>
      </c>
      <c r="H80" s="12" t="s">
        <v>109</v>
      </c>
      <c r="I80" s="12" t="s">
        <v>103</v>
      </c>
      <c r="J80" s="12" t="s">
        <v>104</v>
      </c>
      <c r="K80" s="12" t="s">
        <v>189</v>
      </c>
      <c r="L80" s="12" t="s">
        <v>57</v>
      </c>
      <c r="M80" s="75">
        <v>344208000</v>
      </c>
      <c r="N80" s="16">
        <v>344208000</v>
      </c>
      <c r="O80" s="16">
        <v>202308002</v>
      </c>
      <c r="P80" s="18">
        <f t="shared" si="7"/>
        <v>0.58774927369497509</v>
      </c>
    </row>
    <row r="81" spans="2:16" x14ac:dyDescent="0.25">
      <c r="B81" s="11">
        <v>79</v>
      </c>
      <c r="C81" s="13" t="s">
        <v>891</v>
      </c>
      <c r="D81" s="12" t="s">
        <v>119</v>
      </c>
      <c r="E81" s="12" t="s">
        <v>892</v>
      </c>
      <c r="F81" s="12" t="s">
        <v>796</v>
      </c>
      <c r="G81" s="12">
        <v>23</v>
      </c>
      <c r="H81" s="12" t="s">
        <v>109</v>
      </c>
      <c r="I81" s="12" t="s">
        <v>103</v>
      </c>
      <c r="J81" s="12" t="s">
        <v>104</v>
      </c>
      <c r="K81" s="12" t="s">
        <v>321</v>
      </c>
      <c r="L81" s="12" t="s">
        <v>57</v>
      </c>
      <c r="M81" s="75">
        <v>10927000</v>
      </c>
      <c r="N81" s="16">
        <v>10927000</v>
      </c>
      <c r="O81" s="16">
        <v>6449478</v>
      </c>
      <c r="P81" s="18">
        <f t="shared" si="7"/>
        <v>0.59023318385650225</v>
      </c>
    </row>
    <row r="82" spans="2:16" x14ac:dyDescent="0.25">
      <c r="B82" s="11">
        <v>80</v>
      </c>
      <c r="C82" s="13" t="s">
        <v>891</v>
      </c>
      <c r="D82" s="12" t="s">
        <v>119</v>
      </c>
      <c r="E82" s="12" t="s">
        <v>893</v>
      </c>
      <c r="F82" s="12" t="s">
        <v>796</v>
      </c>
      <c r="G82" s="12">
        <v>23</v>
      </c>
      <c r="H82" s="12" t="s">
        <v>109</v>
      </c>
      <c r="I82" s="12" t="s">
        <v>103</v>
      </c>
      <c r="J82" s="12" t="s">
        <v>104</v>
      </c>
      <c r="K82" s="12" t="s">
        <v>116</v>
      </c>
      <c r="L82" s="12" t="s">
        <v>57</v>
      </c>
      <c r="M82" s="75">
        <v>16065000</v>
      </c>
      <c r="N82" s="16">
        <v>16065000</v>
      </c>
      <c r="O82" s="16">
        <v>9482097</v>
      </c>
      <c r="P82" s="18">
        <f t="shared" si="7"/>
        <v>0.59023323996265176</v>
      </c>
    </row>
    <row r="83" spans="2:16" x14ac:dyDescent="0.25">
      <c r="B83" s="11">
        <v>81</v>
      </c>
      <c r="C83" s="13" t="s">
        <v>891</v>
      </c>
      <c r="D83" s="12" t="s">
        <v>119</v>
      </c>
      <c r="E83" s="12" t="s">
        <v>894</v>
      </c>
      <c r="F83" s="12" t="s">
        <v>796</v>
      </c>
      <c r="G83" s="12">
        <v>23</v>
      </c>
      <c r="H83" s="12" t="s">
        <v>109</v>
      </c>
      <c r="I83" s="12" t="s">
        <v>103</v>
      </c>
      <c r="J83" s="12" t="s">
        <v>104</v>
      </c>
      <c r="K83" s="12" t="s">
        <v>113</v>
      </c>
      <c r="L83" s="12" t="s">
        <v>57</v>
      </c>
      <c r="M83" s="75">
        <v>18472000</v>
      </c>
      <c r="N83" s="16">
        <v>18472000</v>
      </c>
      <c r="O83" s="16">
        <v>10902788</v>
      </c>
      <c r="P83" s="18">
        <f t="shared" si="7"/>
        <v>0.59023321784322214</v>
      </c>
    </row>
    <row r="84" spans="2:16" x14ac:dyDescent="0.25">
      <c r="B84" s="11">
        <v>82</v>
      </c>
      <c r="C84" s="13" t="s">
        <v>891</v>
      </c>
      <c r="D84" s="12" t="s">
        <v>119</v>
      </c>
      <c r="E84" s="12" t="s">
        <v>895</v>
      </c>
      <c r="F84" s="12" t="s">
        <v>796</v>
      </c>
      <c r="G84" s="12">
        <v>23</v>
      </c>
      <c r="H84" s="12" t="s">
        <v>109</v>
      </c>
      <c r="I84" s="12" t="s">
        <v>103</v>
      </c>
      <c r="J84" s="12" t="s">
        <v>104</v>
      </c>
      <c r="K84" s="12" t="s">
        <v>172</v>
      </c>
      <c r="L84" s="12" t="s">
        <v>57</v>
      </c>
      <c r="M84" s="75">
        <v>112977000</v>
      </c>
      <c r="N84" s="16">
        <v>112977000</v>
      </c>
      <c r="O84" s="16">
        <v>66682785</v>
      </c>
      <c r="P84" s="18">
        <f t="shared" si="7"/>
        <v>0.59023327756977084</v>
      </c>
    </row>
    <row r="85" spans="2:16" x14ac:dyDescent="0.25">
      <c r="B85" s="11">
        <v>83</v>
      </c>
      <c r="C85" s="13" t="s">
        <v>891</v>
      </c>
      <c r="D85" s="12" t="s">
        <v>119</v>
      </c>
      <c r="E85" s="12" t="s">
        <v>896</v>
      </c>
      <c r="F85" s="12" t="s">
        <v>796</v>
      </c>
      <c r="G85" s="12">
        <v>23</v>
      </c>
      <c r="H85" s="12" t="s">
        <v>109</v>
      </c>
      <c r="I85" s="12" t="s">
        <v>103</v>
      </c>
      <c r="J85" s="12" t="s">
        <v>104</v>
      </c>
      <c r="K85" s="12" t="s">
        <v>300</v>
      </c>
      <c r="L85" s="12" t="s">
        <v>57</v>
      </c>
      <c r="M85" s="75">
        <v>31545000</v>
      </c>
      <c r="N85" s="16">
        <v>31545000</v>
      </c>
      <c r="O85" s="16">
        <v>18618909</v>
      </c>
      <c r="P85" s="18">
        <f t="shared" si="7"/>
        <v>0.5902332857822159</v>
      </c>
    </row>
    <row r="86" spans="2:16" x14ac:dyDescent="0.25">
      <c r="B86" s="11">
        <v>84</v>
      </c>
      <c r="C86" s="13" t="s">
        <v>891</v>
      </c>
      <c r="D86" s="12" t="s">
        <v>119</v>
      </c>
      <c r="E86" s="12" t="s">
        <v>897</v>
      </c>
      <c r="F86" s="12" t="s">
        <v>796</v>
      </c>
      <c r="G86" s="12">
        <v>23</v>
      </c>
      <c r="H86" s="12" t="s">
        <v>109</v>
      </c>
      <c r="I86" s="12" t="s">
        <v>103</v>
      </c>
      <c r="J86" s="12" t="s">
        <v>104</v>
      </c>
      <c r="K86" s="12" t="s">
        <v>320</v>
      </c>
      <c r="L86" s="12" t="s">
        <v>57</v>
      </c>
      <c r="M86" s="75">
        <v>780000</v>
      </c>
      <c r="N86" s="16">
        <v>780000</v>
      </c>
      <c r="O86" s="16">
        <v>460383</v>
      </c>
      <c r="P86" s="18">
        <f t="shared" si="7"/>
        <v>0.59023461538461541</v>
      </c>
    </row>
    <row r="87" spans="2:16" x14ac:dyDescent="0.25">
      <c r="B87" s="11">
        <v>85</v>
      </c>
      <c r="C87" s="13" t="s">
        <v>891</v>
      </c>
      <c r="D87" s="12" t="s">
        <v>119</v>
      </c>
      <c r="E87" s="12" t="s">
        <v>898</v>
      </c>
      <c r="F87" s="12" t="s">
        <v>796</v>
      </c>
      <c r="G87" s="12">
        <v>23</v>
      </c>
      <c r="H87" s="12" t="s">
        <v>109</v>
      </c>
      <c r="I87" s="12" t="s">
        <v>103</v>
      </c>
      <c r="J87" s="12" t="s">
        <v>104</v>
      </c>
      <c r="K87" s="12" t="s">
        <v>191</v>
      </c>
      <c r="L87" s="12" t="s">
        <v>57</v>
      </c>
      <c r="M87" s="75">
        <v>122213000</v>
      </c>
      <c r="N87" s="16">
        <v>122213000</v>
      </c>
      <c r="O87" s="16">
        <v>72134177</v>
      </c>
      <c r="P87" s="18">
        <f t="shared" si="7"/>
        <v>0.59023325669118665</v>
      </c>
    </row>
    <row r="88" spans="2:16" x14ac:dyDescent="0.25">
      <c r="B88" s="11">
        <v>86</v>
      </c>
      <c r="C88" s="13" t="s">
        <v>891</v>
      </c>
      <c r="D88" s="12" t="s">
        <v>119</v>
      </c>
      <c r="E88" s="12" t="s">
        <v>899</v>
      </c>
      <c r="F88" s="12" t="s">
        <v>796</v>
      </c>
      <c r="G88" s="12">
        <v>23</v>
      </c>
      <c r="H88" s="12" t="s">
        <v>109</v>
      </c>
      <c r="I88" s="12" t="s">
        <v>103</v>
      </c>
      <c r="J88" s="12" t="s">
        <v>104</v>
      </c>
      <c r="K88" s="12" t="s">
        <v>555</v>
      </c>
      <c r="L88" s="12" t="s">
        <v>57</v>
      </c>
      <c r="M88" s="75">
        <v>22179000</v>
      </c>
      <c r="N88" s="16">
        <v>22179000</v>
      </c>
      <c r="O88" s="16">
        <v>13090783</v>
      </c>
      <c r="P88" s="18">
        <f t="shared" si="7"/>
        <v>0.59023323864917265</v>
      </c>
    </row>
    <row r="89" spans="2:16" x14ac:dyDescent="0.25">
      <c r="B89" s="11">
        <v>87</v>
      </c>
      <c r="C89" s="13" t="s">
        <v>891</v>
      </c>
      <c r="D89" s="12" t="s">
        <v>119</v>
      </c>
      <c r="E89" s="12" t="s">
        <v>900</v>
      </c>
      <c r="F89" s="12" t="s">
        <v>796</v>
      </c>
      <c r="G89" s="12">
        <v>23</v>
      </c>
      <c r="H89" s="12" t="s">
        <v>109</v>
      </c>
      <c r="I89" s="12" t="s">
        <v>103</v>
      </c>
      <c r="J89" s="12" t="s">
        <v>104</v>
      </c>
      <c r="K89" s="12" t="s">
        <v>105</v>
      </c>
      <c r="L89" s="12" t="s">
        <v>57</v>
      </c>
      <c r="M89" s="75">
        <v>30309000</v>
      </c>
      <c r="N89" s="16">
        <v>30309000</v>
      </c>
      <c r="O89" s="16">
        <v>17889381</v>
      </c>
      <c r="P89" s="18">
        <f t="shared" si="7"/>
        <v>0.590233297040483</v>
      </c>
    </row>
    <row r="90" spans="2:16" x14ac:dyDescent="0.25">
      <c r="B90" s="11">
        <v>88</v>
      </c>
      <c r="C90" s="13" t="s">
        <v>891</v>
      </c>
      <c r="D90" s="12" t="s">
        <v>119</v>
      </c>
      <c r="E90" s="12" t="s">
        <v>901</v>
      </c>
      <c r="F90" s="12" t="s">
        <v>796</v>
      </c>
      <c r="G90" s="12">
        <v>23</v>
      </c>
      <c r="H90" s="12" t="s">
        <v>109</v>
      </c>
      <c r="I90" s="12" t="s">
        <v>103</v>
      </c>
      <c r="J90" s="12" t="s">
        <v>104</v>
      </c>
      <c r="K90" s="12" t="s">
        <v>165</v>
      </c>
      <c r="L90" s="12" t="s">
        <v>57</v>
      </c>
      <c r="M90" s="75">
        <v>72782000</v>
      </c>
      <c r="N90" s="16">
        <v>72782000</v>
      </c>
      <c r="O90" s="16">
        <v>42958358</v>
      </c>
      <c r="P90" s="18">
        <f t="shared" si="7"/>
        <v>0.59023327196284792</v>
      </c>
    </row>
    <row r="91" spans="2:16" x14ac:dyDescent="0.25">
      <c r="B91" s="11">
        <v>89</v>
      </c>
      <c r="C91" s="13" t="s">
        <v>891</v>
      </c>
      <c r="D91" s="12" t="s">
        <v>119</v>
      </c>
      <c r="E91" s="12" t="s">
        <v>902</v>
      </c>
      <c r="F91" s="12" t="s">
        <v>796</v>
      </c>
      <c r="G91" s="12">
        <v>23</v>
      </c>
      <c r="H91" s="12" t="s">
        <v>109</v>
      </c>
      <c r="I91" s="12" t="s">
        <v>103</v>
      </c>
      <c r="J91" s="12" t="s">
        <v>104</v>
      </c>
      <c r="K91" s="12" t="s">
        <v>325</v>
      </c>
      <c r="L91" s="12" t="s">
        <v>57</v>
      </c>
      <c r="M91" s="75">
        <v>2927000</v>
      </c>
      <c r="N91" s="16">
        <v>2927000</v>
      </c>
      <c r="O91" s="16">
        <v>1727613</v>
      </c>
      <c r="P91" s="18">
        <f t="shared" si="7"/>
        <v>0.59023334472155786</v>
      </c>
    </row>
    <row r="92" spans="2:16" x14ac:dyDescent="0.25">
      <c r="B92" s="11">
        <v>90</v>
      </c>
      <c r="C92" s="13" t="s">
        <v>891</v>
      </c>
      <c r="D92" s="12" t="s">
        <v>119</v>
      </c>
      <c r="E92" s="12" t="s">
        <v>903</v>
      </c>
      <c r="F92" s="12" t="s">
        <v>796</v>
      </c>
      <c r="G92" s="12">
        <v>23</v>
      </c>
      <c r="H92" s="12" t="s">
        <v>109</v>
      </c>
      <c r="I92" s="12" t="s">
        <v>103</v>
      </c>
      <c r="J92" s="12" t="s">
        <v>104</v>
      </c>
      <c r="K92" s="12" t="s">
        <v>164</v>
      </c>
      <c r="L92" s="12" t="s">
        <v>57</v>
      </c>
      <c r="M92" s="75">
        <v>13594000</v>
      </c>
      <c r="N92" s="16">
        <v>13594000</v>
      </c>
      <c r="O92" s="16">
        <v>8023632</v>
      </c>
      <c r="P92" s="18">
        <f t="shared" si="7"/>
        <v>0.59023333823745772</v>
      </c>
    </row>
    <row r="93" spans="2:16" x14ac:dyDescent="0.25">
      <c r="B93" s="11">
        <v>91</v>
      </c>
      <c r="C93" s="13" t="s">
        <v>891</v>
      </c>
      <c r="D93" s="12" t="s">
        <v>119</v>
      </c>
      <c r="E93" s="12" t="s">
        <v>904</v>
      </c>
      <c r="F93" s="12" t="s">
        <v>796</v>
      </c>
      <c r="G93" s="12">
        <v>23</v>
      </c>
      <c r="H93" s="12" t="s">
        <v>109</v>
      </c>
      <c r="I93" s="12" t="s">
        <v>103</v>
      </c>
      <c r="J93" s="12" t="s">
        <v>104</v>
      </c>
      <c r="K93" s="12" t="s">
        <v>323</v>
      </c>
      <c r="L93" s="12" t="s">
        <v>57</v>
      </c>
      <c r="M93" s="75">
        <v>4683000</v>
      </c>
      <c r="N93" s="16">
        <v>4683000</v>
      </c>
      <c r="O93" s="16">
        <v>2764064</v>
      </c>
      <c r="P93" s="18">
        <f t="shared" si="7"/>
        <v>0.59023361093316251</v>
      </c>
    </row>
    <row r="94" spans="2:16" x14ac:dyDescent="0.25">
      <c r="B94" s="11">
        <v>92</v>
      </c>
      <c r="C94" s="13" t="s">
        <v>891</v>
      </c>
      <c r="D94" s="12" t="s">
        <v>119</v>
      </c>
      <c r="E94" s="12" t="s">
        <v>905</v>
      </c>
      <c r="F94" s="12" t="s">
        <v>796</v>
      </c>
      <c r="G94" s="12">
        <v>23</v>
      </c>
      <c r="H94" s="12" t="s">
        <v>109</v>
      </c>
      <c r="I94" s="12" t="s">
        <v>103</v>
      </c>
      <c r="J94" s="12" t="s">
        <v>104</v>
      </c>
      <c r="K94" s="12" t="s">
        <v>110</v>
      </c>
      <c r="L94" s="12" t="s">
        <v>57</v>
      </c>
      <c r="M94" s="75">
        <v>21854000</v>
      </c>
      <c r="N94" s="16">
        <v>21854000</v>
      </c>
      <c r="O94" s="16">
        <v>12898959</v>
      </c>
      <c r="P94" s="18">
        <f t="shared" si="7"/>
        <v>0.59023332113114302</v>
      </c>
    </row>
    <row r="95" spans="2:16" x14ac:dyDescent="0.25">
      <c r="B95" s="11">
        <v>93</v>
      </c>
      <c r="C95" s="13" t="s">
        <v>891</v>
      </c>
      <c r="D95" s="12" t="s">
        <v>119</v>
      </c>
      <c r="E95" s="12" t="s">
        <v>906</v>
      </c>
      <c r="F95" s="12" t="s">
        <v>796</v>
      </c>
      <c r="G95" s="12">
        <v>23</v>
      </c>
      <c r="H95" s="12" t="s">
        <v>109</v>
      </c>
      <c r="I95" s="12" t="s">
        <v>103</v>
      </c>
      <c r="J95" s="12" t="s">
        <v>104</v>
      </c>
      <c r="K95" s="12" t="s">
        <v>189</v>
      </c>
      <c r="L95" s="12" t="s">
        <v>57</v>
      </c>
      <c r="M95" s="75">
        <v>18602000</v>
      </c>
      <c r="N95" s="16">
        <v>18602000</v>
      </c>
      <c r="O95" s="16">
        <v>10979518</v>
      </c>
      <c r="P95" s="18">
        <f t="shared" si="7"/>
        <v>0.59023320073110419</v>
      </c>
    </row>
    <row r="96" spans="2:16" x14ac:dyDescent="0.25">
      <c r="B96" s="11">
        <v>94</v>
      </c>
      <c r="C96" s="13" t="s">
        <v>907</v>
      </c>
      <c r="D96" s="12" t="s">
        <v>119</v>
      </c>
      <c r="E96" s="12" t="s">
        <v>908</v>
      </c>
      <c r="F96" s="12" t="s">
        <v>796</v>
      </c>
      <c r="G96" s="12">
        <v>23</v>
      </c>
      <c r="H96" s="12" t="s">
        <v>109</v>
      </c>
      <c r="I96" s="12" t="s">
        <v>103</v>
      </c>
      <c r="J96" s="12" t="s">
        <v>104</v>
      </c>
      <c r="K96" s="12" t="s">
        <v>321</v>
      </c>
      <c r="L96" s="12" t="s">
        <v>57</v>
      </c>
      <c r="M96" s="75">
        <v>98127000</v>
      </c>
      <c r="N96" s="16">
        <v>98127000</v>
      </c>
      <c r="O96" s="16">
        <v>53770573</v>
      </c>
      <c r="P96" s="18">
        <f t="shared" si="7"/>
        <v>0.54796919298460156</v>
      </c>
    </row>
    <row r="97" spans="2:16" x14ac:dyDescent="0.25">
      <c r="B97" s="11">
        <v>95</v>
      </c>
      <c r="C97" s="13" t="s">
        <v>907</v>
      </c>
      <c r="D97" s="12" t="s">
        <v>119</v>
      </c>
      <c r="E97" s="12" t="s">
        <v>909</v>
      </c>
      <c r="F97" s="12" t="s">
        <v>796</v>
      </c>
      <c r="G97" s="12">
        <v>23</v>
      </c>
      <c r="H97" s="12" t="s">
        <v>109</v>
      </c>
      <c r="I97" s="12" t="s">
        <v>103</v>
      </c>
      <c r="J97" s="12" t="s">
        <v>104</v>
      </c>
      <c r="K97" s="12" t="s">
        <v>116</v>
      </c>
      <c r="L97" s="12" t="s">
        <v>57</v>
      </c>
      <c r="M97" s="75">
        <v>65898000</v>
      </c>
      <c r="N97" s="16">
        <v>65898000</v>
      </c>
      <c r="O97" s="16">
        <v>36110073</v>
      </c>
      <c r="P97" s="18">
        <f t="shared" si="7"/>
        <v>0.54796917964126379</v>
      </c>
    </row>
    <row r="98" spans="2:16" x14ac:dyDescent="0.25">
      <c r="B98" s="11">
        <v>96</v>
      </c>
      <c r="C98" s="13" t="s">
        <v>907</v>
      </c>
      <c r="D98" s="12" t="s">
        <v>119</v>
      </c>
      <c r="E98" s="12" t="s">
        <v>910</v>
      </c>
      <c r="F98" s="12" t="s">
        <v>796</v>
      </c>
      <c r="G98" s="12">
        <v>23</v>
      </c>
      <c r="H98" s="12" t="s">
        <v>109</v>
      </c>
      <c r="I98" s="12" t="s">
        <v>103</v>
      </c>
      <c r="J98" s="12" t="s">
        <v>104</v>
      </c>
      <c r="K98" s="12" t="s">
        <v>113</v>
      </c>
      <c r="L98" s="12" t="s">
        <v>57</v>
      </c>
      <c r="M98" s="75">
        <v>133488000</v>
      </c>
      <c r="N98" s="16">
        <v>133488000</v>
      </c>
      <c r="O98" s="16">
        <v>73147311</v>
      </c>
      <c r="P98" s="18">
        <f t="shared" si="7"/>
        <v>0.54796918824163965</v>
      </c>
    </row>
    <row r="99" spans="2:16" x14ac:dyDescent="0.25">
      <c r="B99" s="11">
        <v>97</v>
      </c>
      <c r="C99" s="13" t="s">
        <v>907</v>
      </c>
      <c r="D99" s="12" t="s">
        <v>119</v>
      </c>
      <c r="E99" s="12" t="s">
        <v>911</v>
      </c>
      <c r="F99" s="12" t="s">
        <v>796</v>
      </c>
      <c r="G99" s="12">
        <v>23</v>
      </c>
      <c r="H99" s="12" t="s">
        <v>109</v>
      </c>
      <c r="I99" s="12" t="s">
        <v>103</v>
      </c>
      <c r="J99" s="12" t="s">
        <v>104</v>
      </c>
      <c r="K99" s="12" t="s">
        <v>172</v>
      </c>
      <c r="L99" s="12" t="s">
        <v>57</v>
      </c>
      <c r="M99" s="75">
        <v>1333443000</v>
      </c>
      <c r="N99" s="16">
        <v>1333443000</v>
      </c>
      <c r="O99" s="16">
        <v>730685665</v>
      </c>
      <c r="P99" s="18">
        <f t="shared" ref="P99:P110" si="8">+O99/N99</f>
        <v>0.54796917828508607</v>
      </c>
    </row>
    <row r="100" spans="2:16" x14ac:dyDescent="0.25">
      <c r="B100" s="11">
        <v>98</v>
      </c>
      <c r="C100" s="13" t="s">
        <v>907</v>
      </c>
      <c r="D100" s="12" t="s">
        <v>119</v>
      </c>
      <c r="E100" s="12" t="s">
        <v>912</v>
      </c>
      <c r="F100" s="12" t="s">
        <v>796</v>
      </c>
      <c r="G100" s="12">
        <v>23</v>
      </c>
      <c r="H100" s="12" t="s">
        <v>109</v>
      </c>
      <c r="I100" s="12" t="s">
        <v>103</v>
      </c>
      <c r="J100" s="12" t="s">
        <v>104</v>
      </c>
      <c r="K100" s="12" t="s">
        <v>300</v>
      </c>
      <c r="L100" s="12" t="s">
        <v>57</v>
      </c>
      <c r="M100" s="75">
        <v>290822000</v>
      </c>
      <c r="N100" s="16">
        <v>290822000</v>
      </c>
      <c r="O100" s="16">
        <v>159361493</v>
      </c>
      <c r="P100" s="18">
        <f t="shared" si="8"/>
        <v>0.54796918046090048</v>
      </c>
    </row>
    <row r="101" spans="2:16" x14ac:dyDescent="0.25">
      <c r="B101" s="11">
        <v>99</v>
      </c>
      <c r="C101" s="13" t="s">
        <v>907</v>
      </c>
      <c r="D101" s="12" t="s">
        <v>119</v>
      </c>
      <c r="E101" s="12" t="s">
        <v>913</v>
      </c>
      <c r="F101" s="12" t="s">
        <v>796</v>
      </c>
      <c r="G101" s="12">
        <v>23</v>
      </c>
      <c r="H101" s="12" t="s">
        <v>109</v>
      </c>
      <c r="I101" s="12" t="s">
        <v>103</v>
      </c>
      <c r="J101" s="12" t="s">
        <v>104</v>
      </c>
      <c r="K101" s="12" t="s">
        <v>320</v>
      </c>
      <c r="L101" s="12" t="s">
        <v>57</v>
      </c>
      <c r="M101" s="75">
        <v>22360000</v>
      </c>
      <c r="N101" s="16">
        <v>22360000</v>
      </c>
      <c r="O101" s="16">
        <v>12252593</v>
      </c>
      <c r="P101" s="18">
        <f t="shared" si="8"/>
        <v>0.54796927549194996</v>
      </c>
    </row>
    <row r="102" spans="2:16" x14ac:dyDescent="0.25">
      <c r="B102" s="11">
        <v>100</v>
      </c>
      <c r="C102" s="13" t="s">
        <v>907</v>
      </c>
      <c r="D102" s="12" t="s">
        <v>119</v>
      </c>
      <c r="E102" s="12" t="s">
        <v>914</v>
      </c>
      <c r="F102" s="12" t="s">
        <v>796</v>
      </c>
      <c r="G102" s="12">
        <v>23</v>
      </c>
      <c r="H102" s="12" t="s">
        <v>109</v>
      </c>
      <c r="I102" s="12" t="s">
        <v>103</v>
      </c>
      <c r="J102" s="12" t="s">
        <v>104</v>
      </c>
      <c r="K102" s="12" t="s">
        <v>191</v>
      </c>
      <c r="L102" s="12" t="s">
        <v>57</v>
      </c>
      <c r="M102" s="75">
        <v>1368309000</v>
      </c>
      <c r="N102" s="16">
        <v>1368309000</v>
      </c>
      <c r="O102" s="16">
        <v>749791161</v>
      </c>
      <c r="P102" s="18">
        <f t="shared" si="8"/>
        <v>0.54796918020710239</v>
      </c>
    </row>
    <row r="103" spans="2:16" x14ac:dyDescent="0.25">
      <c r="B103" s="11">
        <v>101</v>
      </c>
      <c r="C103" s="13" t="s">
        <v>907</v>
      </c>
      <c r="D103" s="12" t="s">
        <v>119</v>
      </c>
      <c r="E103" s="12" t="s">
        <v>915</v>
      </c>
      <c r="F103" s="12" t="s">
        <v>796</v>
      </c>
      <c r="G103" s="12">
        <v>23</v>
      </c>
      <c r="H103" s="12" t="s">
        <v>109</v>
      </c>
      <c r="I103" s="12" t="s">
        <v>103</v>
      </c>
      <c r="J103" s="12" t="s">
        <v>104</v>
      </c>
      <c r="K103" s="12" t="s">
        <v>555</v>
      </c>
      <c r="L103" s="12" t="s">
        <v>57</v>
      </c>
      <c r="M103" s="75">
        <v>159232000</v>
      </c>
      <c r="N103" s="16">
        <v>159232000</v>
      </c>
      <c r="O103" s="16">
        <v>87254229</v>
      </c>
      <c r="P103" s="18">
        <f t="shared" si="8"/>
        <v>0.5479691833299839</v>
      </c>
    </row>
    <row r="104" spans="2:16" x14ac:dyDescent="0.25">
      <c r="B104" s="11">
        <v>102</v>
      </c>
      <c r="C104" s="13" t="s">
        <v>907</v>
      </c>
      <c r="D104" s="12" t="s">
        <v>119</v>
      </c>
      <c r="E104" s="12" t="s">
        <v>916</v>
      </c>
      <c r="F104" s="12" t="s">
        <v>796</v>
      </c>
      <c r="G104" s="12">
        <v>23</v>
      </c>
      <c r="H104" s="12" t="s">
        <v>109</v>
      </c>
      <c r="I104" s="12" t="s">
        <v>103</v>
      </c>
      <c r="J104" s="12" t="s">
        <v>104</v>
      </c>
      <c r="K104" s="12" t="s">
        <v>105</v>
      </c>
      <c r="L104" s="12" t="s">
        <v>57</v>
      </c>
      <c r="M104" s="75">
        <v>177049000</v>
      </c>
      <c r="N104" s="16">
        <v>177049000</v>
      </c>
      <c r="O104" s="16">
        <v>97017396</v>
      </c>
      <c r="P104" s="18">
        <f t="shared" si="8"/>
        <v>0.54796918367231673</v>
      </c>
    </row>
    <row r="105" spans="2:16" x14ac:dyDescent="0.25">
      <c r="B105" s="11">
        <v>103</v>
      </c>
      <c r="C105" s="13" t="s">
        <v>907</v>
      </c>
      <c r="D105" s="12" t="s">
        <v>119</v>
      </c>
      <c r="E105" s="12" t="s">
        <v>917</v>
      </c>
      <c r="F105" s="12" t="s">
        <v>796</v>
      </c>
      <c r="G105" s="12">
        <v>23</v>
      </c>
      <c r="H105" s="12" t="s">
        <v>109</v>
      </c>
      <c r="I105" s="12" t="s">
        <v>103</v>
      </c>
      <c r="J105" s="12" t="s">
        <v>104</v>
      </c>
      <c r="K105" s="12" t="s">
        <v>165</v>
      </c>
      <c r="L105" s="12" t="s">
        <v>57</v>
      </c>
      <c r="M105" s="75">
        <v>888996000</v>
      </c>
      <c r="N105" s="16">
        <v>888996000</v>
      </c>
      <c r="O105" s="16">
        <v>487142407</v>
      </c>
      <c r="P105" s="18">
        <f t="shared" si="8"/>
        <v>0.54796917758910046</v>
      </c>
    </row>
    <row r="106" spans="2:16" x14ac:dyDescent="0.25">
      <c r="B106" s="11">
        <v>104</v>
      </c>
      <c r="C106" s="13" t="s">
        <v>907</v>
      </c>
      <c r="D106" s="12" t="s">
        <v>119</v>
      </c>
      <c r="E106" s="12" t="s">
        <v>918</v>
      </c>
      <c r="F106" s="12" t="s">
        <v>796</v>
      </c>
      <c r="G106" s="12">
        <v>23</v>
      </c>
      <c r="H106" s="12" t="s">
        <v>109</v>
      </c>
      <c r="I106" s="12" t="s">
        <v>103</v>
      </c>
      <c r="J106" s="12" t="s">
        <v>104</v>
      </c>
      <c r="K106" s="12" t="s">
        <v>325</v>
      </c>
      <c r="L106" s="12" t="s">
        <v>57</v>
      </c>
      <c r="M106" s="75">
        <v>32584000</v>
      </c>
      <c r="N106" s="16">
        <v>32584000</v>
      </c>
      <c r="O106" s="16">
        <v>17855027</v>
      </c>
      <c r="P106" s="18">
        <f t="shared" si="8"/>
        <v>0.54796915664129631</v>
      </c>
    </row>
    <row r="107" spans="2:16" x14ac:dyDescent="0.25">
      <c r="B107" s="11">
        <v>105</v>
      </c>
      <c r="C107" s="13" t="s">
        <v>907</v>
      </c>
      <c r="D107" s="12" t="s">
        <v>119</v>
      </c>
      <c r="E107" s="12" t="s">
        <v>919</v>
      </c>
      <c r="F107" s="12" t="s">
        <v>796</v>
      </c>
      <c r="G107" s="12">
        <v>23</v>
      </c>
      <c r="H107" s="12" t="s">
        <v>109</v>
      </c>
      <c r="I107" s="12" t="s">
        <v>103</v>
      </c>
      <c r="J107" s="12" t="s">
        <v>104</v>
      </c>
      <c r="K107" s="12" t="s">
        <v>164</v>
      </c>
      <c r="L107" s="12" t="s">
        <v>57</v>
      </c>
      <c r="M107" s="75">
        <v>67391000</v>
      </c>
      <c r="N107" s="16">
        <v>67391000</v>
      </c>
      <c r="O107" s="16">
        <v>36928191</v>
      </c>
      <c r="P107" s="18">
        <f t="shared" si="8"/>
        <v>0.54796917986081228</v>
      </c>
    </row>
    <row r="108" spans="2:16" x14ac:dyDescent="0.25">
      <c r="B108" s="11">
        <v>106</v>
      </c>
      <c r="C108" s="13" t="s">
        <v>907</v>
      </c>
      <c r="D108" s="12" t="s">
        <v>119</v>
      </c>
      <c r="E108" s="12" t="s">
        <v>920</v>
      </c>
      <c r="F108" s="12" t="s">
        <v>796</v>
      </c>
      <c r="G108" s="12">
        <v>23</v>
      </c>
      <c r="H108" s="12" t="s">
        <v>109</v>
      </c>
      <c r="I108" s="12" t="s">
        <v>103</v>
      </c>
      <c r="J108" s="12" t="s">
        <v>104</v>
      </c>
      <c r="K108" s="12" t="s">
        <v>323</v>
      </c>
      <c r="L108" s="12" t="s">
        <v>57</v>
      </c>
      <c r="M108" s="75">
        <v>29385000</v>
      </c>
      <c r="N108" s="16">
        <v>29385000</v>
      </c>
      <c r="O108" s="16">
        <v>16102075</v>
      </c>
      <c r="P108" s="18">
        <f t="shared" si="8"/>
        <v>0.54796920197379617</v>
      </c>
    </row>
    <row r="109" spans="2:16" x14ac:dyDescent="0.25">
      <c r="B109" s="11">
        <v>107</v>
      </c>
      <c r="C109" s="13" t="s">
        <v>907</v>
      </c>
      <c r="D109" s="12" t="s">
        <v>119</v>
      </c>
      <c r="E109" s="12" t="s">
        <v>921</v>
      </c>
      <c r="F109" s="12" t="s">
        <v>796</v>
      </c>
      <c r="G109" s="12">
        <v>23</v>
      </c>
      <c r="H109" s="12" t="s">
        <v>109</v>
      </c>
      <c r="I109" s="12" t="s">
        <v>103</v>
      </c>
      <c r="J109" s="12" t="s">
        <v>104</v>
      </c>
      <c r="K109" s="12" t="s">
        <v>110</v>
      </c>
      <c r="L109" s="12" t="s">
        <v>57</v>
      </c>
      <c r="M109" s="75">
        <v>214559000</v>
      </c>
      <c r="N109" s="16">
        <v>214559000</v>
      </c>
      <c r="O109" s="16">
        <v>117571720</v>
      </c>
      <c r="P109" s="18">
        <f t="shared" si="8"/>
        <v>0.54796918330156275</v>
      </c>
    </row>
    <row r="110" spans="2:16" x14ac:dyDescent="0.25">
      <c r="B110" s="11">
        <v>108</v>
      </c>
      <c r="C110" s="13" t="s">
        <v>907</v>
      </c>
      <c r="D110" s="12" t="s">
        <v>119</v>
      </c>
      <c r="E110" s="12" t="s">
        <v>922</v>
      </c>
      <c r="F110" s="12" t="s">
        <v>796</v>
      </c>
      <c r="G110" s="12">
        <v>23</v>
      </c>
      <c r="H110" s="12" t="s">
        <v>109</v>
      </c>
      <c r="I110" s="12" t="s">
        <v>103</v>
      </c>
      <c r="J110" s="12" t="s">
        <v>104</v>
      </c>
      <c r="K110" s="12" t="s">
        <v>189</v>
      </c>
      <c r="L110" s="12" t="s">
        <v>57</v>
      </c>
      <c r="M110" s="75">
        <v>204654000</v>
      </c>
      <c r="N110" s="16">
        <v>204654000</v>
      </c>
      <c r="O110" s="16">
        <v>112144084</v>
      </c>
      <c r="P110" s="18">
        <f t="shared" si="8"/>
        <v>0.54796917724549732</v>
      </c>
    </row>
    <row r="111" spans="2:16" x14ac:dyDescent="0.25">
      <c r="B111" s="11">
        <v>109</v>
      </c>
      <c r="C111" s="13" t="s">
        <v>181</v>
      </c>
      <c r="D111" s="12" t="s">
        <v>119</v>
      </c>
      <c r="E111" s="12" t="s">
        <v>923</v>
      </c>
      <c r="F111" s="12" t="s">
        <v>127</v>
      </c>
      <c r="G111" s="12">
        <v>24</v>
      </c>
      <c r="H111" s="12" t="s">
        <v>109</v>
      </c>
      <c r="I111" s="12" t="s">
        <v>122</v>
      </c>
      <c r="J111" s="12" t="s">
        <v>104</v>
      </c>
      <c r="K111" s="12" t="s">
        <v>104</v>
      </c>
      <c r="L111" s="12" t="s">
        <v>59</v>
      </c>
      <c r="M111" s="75">
        <v>0</v>
      </c>
      <c r="N111" s="16">
        <v>0</v>
      </c>
      <c r="O111" s="16">
        <v>0</v>
      </c>
      <c r="P111" s="18">
        <v>0</v>
      </c>
    </row>
    <row r="112" spans="2:16" x14ac:dyDescent="0.25">
      <c r="B112" s="11">
        <v>110</v>
      </c>
      <c r="C112" s="13" t="s">
        <v>183</v>
      </c>
      <c r="D112" s="12" t="s">
        <v>119</v>
      </c>
      <c r="E112" s="12" t="s">
        <v>924</v>
      </c>
      <c r="F112" s="12" t="s">
        <v>127</v>
      </c>
      <c r="G112" s="12">
        <v>24</v>
      </c>
      <c r="H112" s="12" t="s">
        <v>109</v>
      </c>
      <c r="I112" s="12" t="s">
        <v>122</v>
      </c>
      <c r="J112" s="12" t="s">
        <v>104</v>
      </c>
      <c r="K112" s="12" t="s">
        <v>104</v>
      </c>
      <c r="L112" s="12" t="s">
        <v>59</v>
      </c>
      <c r="M112" s="75">
        <v>0</v>
      </c>
      <c r="N112" s="16">
        <v>0</v>
      </c>
      <c r="O112" s="16">
        <v>0</v>
      </c>
      <c r="P112" s="18">
        <v>0</v>
      </c>
    </row>
    <row r="113" spans="2:16" x14ac:dyDescent="0.25">
      <c r="B113" s="11">
        <v>111</v>
      </c>
      <c r="C113" s="13" t="s">
        <v>185</v>
      </c>
      <c r="D113" s="12" t="s">
        <v>119</v>
      </c>
      <c r="E113" s="12" t="s">
        <v>925</v>
      </c>
      <c r="F113" s="12" t="s">
        <v>127</v>
      </c>
      <c r="G113" s="12">
        <v>24</v>
      </c>
      <c r="H113" s="12" t="s">
        <v>109</v>
      </c>
      <c r="I113" s="12" t="s">
        <v>122</v>
      </c>
      <c r="J113" s="12" t="s">
        <v>104</v>
      </c>
      <c r="K113" s="12" t="s">
        <v>104</v>
      </c>
      <c r="L113" s="12" t="s">
        <v>59</v>
      </c>
      <c r="M113" s="75">
        <v>941914764</v>
      </c>
      <c r="N113" s="16">
        <v>941914764</v>
      </c>
      <c r="O113" s="16">
        <v>655578039</v>
      </c>
      <c r="P113" s="18">
        <f t="shared" ref="P113:P151" si="9">+O113/N113</f>
        <v>0.69600569399292267</v>
      </c>
    </row>
    <row r="114" spans="2:16" x14ac:dyDescent="0.25">
      <c r="B114" s="11">
        <v>112</v>
      </c>
      <c r="C114" s="13" t="s">
        <v>802</v>
      </c>
      <c r="D114" s="12" t="s">
        <v>119</v>
      </c>
      <c r="E114" s="12" t="s">
        <v>926</v>
      </c>
      <c r="F114" s="12" t="s">
        <v>127</v>
      </c>
      <c r="G114" s="12">
        <v>24</v>
      </c>
      <c r="H114" s="12" t="s">
        <v>109</v>
      </c>
      <c r="I114" s="12" t="s">
        <v>122</v>
      </c>
      <c r="J114" s="12" t="s">
        <v>104</v>
      </c>
      <c r="K114" s="12" t="s">
        <v>104</v>
      </c>
      <c r="L114" s="12" t="s">
        <v>59</v>
      </c>
      <c r="M114" s="75">
        <v>341149987</v>
      </c>
      <c r="N114" s="16">
        <v>341149987</v>
      </c>
      <c r="O114" s="16">
        <v>177311216</v>
      </c>
      <c r="P114" s="18">
        <f t="shared" si="9"/>
        <v>0.5197456331721918</v>
      </c>
    </row>
    <row r="115" spans="2:16" x14ac:dyDescent="0.25">
      <c r="B115" s="11">
        <v>113</v>
      </c>
      <c r="C115" s="13" t="s">
        <v>319</v>
      </c>
      <c r="D115" s="12" t="s">
        <v>119</v>
      </c>
      <c r="E115" s="12" t="s">
        <v>927</v>
      </c>
      <c r="F115" s="12" t="s">
        <v>127</v>
      </c>
      <c r="G115" s="12">
        <v>24</v>
      </c>
      <c r="H115" s="12" t="s">
        <v>109</v>
      </c>
      <c r="I115" s="12" t="s">
        <v>122</v>
      </c>
      <c r="J115" s="12" t="s">
        <v>104</v>
      </c>
      <c r="K115" s="12" t="s">
        <v>104</v>
      </c>
      <c r="L115" s="12" t="s">
        <v>59</v>
      </c>
      <c r="M115" s="75">
        <v>27189950</v>
      </c>
      <c r="N115" s="16">
        <v>27189950</v>
      </c>
      <c r="O115" s="16">
        <v>27168900</v>
      </c>
      <c r="P115" s="18">
        <f t="shared" si="9"/>
        <v>0.99922581689190304</v>
      </c>
    </row>
    <row r="116" spans="2:16" x14ac:dyDescent="0.25">
      <c r="B116" s="11">
        <v>114</v>
      </c>
      <c r="C116" s="13" t="s">
        <v>439</v>
      </c>
      <c r="D116" s="12" t="s">
        <v>119</v>
      </c>
      <c r="E116" s="12" t="s">
        <v>928</v>
      </c>
      <c r="F116" s="12" t="s">
        <v>127</v>
      </c>
      <c r="G116" s="12">
        <v>24</v>
      </c>
      <c r="H116" s="12" t="s">
        <v>109</v>
      </c>
      <c r="I116" s="12" t="s">
        <v>122</v>
      </c>
      <c r="J116" s="12" t="s">
        <v>104</v>
      </c>
      <c r="K116" s="12" t="s">
        <v>104</v>
      </c>
      <c r="L116" s="12" t="s">
        <v>59</v>
      </c>
      <c r="M116" s="75">
        <v>249480306</v>
      </c>
      <c r="N116" s="16">
        <v>249480306</v>
      </c>
      <c r="O116" s="16">
        <v>153053003</v>
      </c>
      <c r="P116" s="18">
        <f t="shared" si="9"/>
        <v>0.61348731470611551</v>
      </c>
    </row>
    <row r="117" spans="2:16" x14ac:dyDescent="0.25">
      <c r="B117" s="11">
        <v>115</v>
      </c>
      <c r="C117" s="13" t="s">
        <v>929</v>
      </c>
      <c r="D117" s="12" t="s">
        <v>119</v>
      </c>
      <c r="E117" s="12" t="s">
        <v>930</v>
      </c>
      <c r="F117" s="12" t="s">
        <v>127</v>
      </c>
      <c r="G117" s="12">
        <v>24</v>
      </c>
      <c r="H117" s="12" t="s">
        <v>109</v>
      </c>
      <c r="I117" s="12" t="s">
        <v>122</v>
      </c>
      <c r="J117" s="12" t="s">
        <v>104</v>
      </c>
      <c r="K117" s="12" t="s">
        <v>104</v>
      </c>
      <c r="L117" s="12" t="s">
        <v>59</v>
      </c>
      <c r="M117" s="75">
        <v>69041981</v>
      </c>
      <c r="N117" s="16">
        <v>69041981</v>
      </c>
      <c r="O117" s="16">
        <v>19329001</v>
      </c>
      <c r="P117" s="18">
        <f t="shared" si="9"/>
        <v>0.27996011586052261</v>
      </c>
    </row>
    <row r="118" spans="2:16" x14ac:dyDescent="0.25">
      <c r="B118" s="11">
        <v>116</v>
      </c>
      <c r="C118" s="13" t="s">
        <v>437</v>
      </c>
      <c r="D118" s="12" t="s">
        <v>119</v>
      </c>
      <c r="E118" s="12" t="s">
        <v>931</v>
      </c>
      <c r="F118" s="12" t="s">
        <v>127</v>
      </c>
      <c r="G118" s="12">
        <v>24</v>
      </c>
      <c r="H118" s="12" t="s">
        <v>109</v>
      </c>
      <c r="I118" s="12" t="s">
        <v>122</v>
      </c>
      <c r="J118" s="12" t="s">
        <v>104</v>
      </c>
      <c r="K118" s="12" t="s">
        <v>104</v>
      </c>
      <c r="L118" s="12" t="s">
        <v>61</v>
      </c>
      <c r="M118" s="75">
        <v>130000000</v>
      </c>
      <c r="N118" s="16">
        <v>130000000</v>
      </c>
      <c r="O118" s="16">
        <v>23200000</v>
      </c>
      <c r="P118" s="18">
        <f t="shared" si="9"/>
        <v>0.17846153846153845</v>
      </c>
    </row>
    <row r="119" spans="2:16" x14ac:dyDescent="0.25">
      <c r="B119" s="11">
        <v>117</v>
      </c>
      <c r="C119" s="13" t="s">
        <v>932</v>
      </c>
      <c r="D119" s="12" t="s">
        <v>119</v>
      </c>
      <c r="E119" s="12" t="s">
        <v>933</v>
      </c>
      <c r="F119" s="12" t="s">
        <v>201</v>
      </c>
      <c r="G119" s="12">
        <v>24</v>
      </c>
      <c r="H119" s="12" t="s">
        <v>109</v>
      </c>
      <c r="I119" s="12" t="s">
        <v>122</v>
      </c>
      <c r="J119" s="12" t="s">
        <v>104</v>
      </c>
      <c r="K119" s="12" t="s">
        <v>104</v>
      </c>
      <c r="L119" s="12" t="s">
        <v>61</v>
      </c>
      <c r="M119" s="75">
        <v>1085934026</v>
      </c>
      <c r="N119" s="16">
        <v>1085934026</v>
      </c>
      <c r="O119" s="16">
        <v>1085934026</v>
      </c>
      <c r="P119" s="18">
        <f t="shared" si="9"/>
        <v>1</v>
      </c>
    </row>
    <row r="120" spans="2:16" x14ac:dyDescent="0.25">
      <c r="B120" s="11">
        <v>118</v>
      </c>
      <c r="C120" s="13" t="s">
        <v>934</v>
      </c>
      <c r="D120" s="12" t="s">
        <v>119</v>
      </c>
      <c r="E120" s="12" t="s">
        <v>602</v>
      </c>
      <c r="F120" s="12" t="s">
        <v>769</v>
      </c>
      <c r="G120" s="12">
        <v>23</v>
      </c>
      <c r="H120" s="12" t="s">
        <v>109</v>
      </c>
      <c r="I120" s="12" t="s">
        <v>103</v>
      </c>
      <c r="J120" s="12" t="s">
        <v>104</v>
      </c>
      <c r="K120" s="12" t="s">
        <v>321</v>
      </c>
      <c r="L120" s="12" t="s">
        <v>56</v>
      </c>
      <c r="M120" s="75">
        <v>18843324</v>
      </c>
      <c r="N120" s="16">
        <v>18843324</v>
      </c>
      <c r="O120" s="16">
        <v>10991939</v>
      </c>
      <c r="P120" s="18">
        <f t="shared" si="9"/>
        <v>0.58333333333333337</v>
      </c>
    </row>
    <row r="121" spans="2:16" x14ac:dyDescent="0.25">
      <c r="B121" s="11">
        <v>119</v>
      </c>
      <c r="C121" s="13" t="s">
        <v>934</v>
      </c>
      <c r="D121" s="12" t="s">
        <v>119</v>
      </c>
      <c r="E121" s="12" t="s">
        <v>602</v>
      </c>
      <c r="F121" s="12" t="s">
        <v>769</v>
      </c>
      <c r="G121" s="12">
        <v>23</v>
      </c>
      <c r="H121" s="12" t="s">
        <v>109</v>
      </c>
      <c r="I121" s="12" t="s">
        <v>103</v>
      </c>
      <c r="J121" s="12" t="s">
        <v>104</v>
      </c>
      <c r="K121" s="12" t="s">
        <v>116</v>
      </c>
      <c r="L121" s="12" t="s">
        <v>56</v>
      </c>
      <c r="M121" s="75">
        <v>18170724</v>
      </c>
      <c r="N121" s="16">
        <v>18170724</v>
      </c>
      <c r="O121" s="16">
        <v>11469860</v>
      </c>
      <c r="P121" s="18">
        <f t="shared" si="9"/>
        <v>0.63122746237299077</v>
      </c>
    </row>
    <row r="122" spans="2:16" x14ac:dyDescent="0.25">
      <c r="B122" s="11">
        <v>120</v>
      </c>
      <c r="C122" s="13" t="s">
        <v>934</v>
      </c>
      <c r="D122" s="12" t="s">
        <v>119</v>
      </c>
      <c r="E122" s="12" t="s">
        <v>602</v>
      </c>
      <c r="F122" s="12" t="s">
        <v>769</v>
      </c>
      <c r="G122" s="12">
        <v>23</v>
      </c>
      <c r="H122" s="12" t="s">
        <v>109</v>
      </c>
      <c r="I122" s="12" t="s">
        <v>103</v>
      </c>
      <c r="J122" s="12" t="s">
        <v>104</v>
      </c>
      <c r="K122" s="12" t="s">
        <v>113</v>
      </c>
      <c r="L122" s="12" t="s">
        <v>56</v>
      </c>
      <c r="M122" s="75">
        <v>38670012</v>
      </c>
      <c r="N122" s="16">
        <v>38670012</v>
      </c>
      <c r="O122" s="16">
        <v>23032165</v>
      </c>
      <c r="P122" s="18">
        <f t="shared" si="9"/>
        <v>0.59560790930191587</v>
      </c>
    </row>
    <row r="123" spans="2:16" x14ac:dyDescent="0.25">
      <c r="B123" s="11">
        <v>121</v>
      </c>
      <c r="C123" s="13" t="s">
        <v>934</v>
      </c>
      <c r="D123" s="12" t="s">
        <v>119</v>
      </c>
      <c r="E123" s="12" t="s">
        <v>602</v>
      </c>
      <c r="F123" s="12" t="s">
        <v>769</v>
      </c>
      <c r="G123" s="12">
        <v>23</v>
      </c>
      <c r="H123" s="12" t="s">
        <v>109</v>
      </c>
      <c r="I123" s="12" t="s">
        <v>103</v>
      </c>
      <c r="J123" s="12" t="s">
        <v>104</v>
      </c>
      <c r="K123" s="12" t="s">
        <v>172</v>
      </c>
      <c r="L123" s="12" t="s">
        <v>56</v>
      </c>
      <c r="M123" s="75">
        <v>5143648680</v>
      </c>
      <c r="N123" s="16">
        <v>5143648680</v>
      </c>
      <c r="O123" s="16">
        <v>2987329393</v>
      </c>
      <c r="P123" s="18">
        <f t="shared" si="9"/>
        <v>0.58078021631135202</v>
      </c>
    </row>
    <row r="124" spans="2:16" x14ac:dyDescent="0.25">
      <c r="B124" s="11">
        <v>122</v>
      </c>
      <c r="C124" s="13" t="s">
        <v>934</v>
      </c>
      <c r="D124" s="12" t="s">
        <v>119</v>
      </c>
      <c r="E124" s="12" t="s">
        <v>602</v>
      </c>
      <c r="F124" s="12" t="s">
        <v>769</v>
      </c>
      <c r="G124" s="12">
        <v>23</v>
      </c>
      <c r="H124" s="12" t="s">
        <v>109</v>
      </c>
      <c r="I124" s="12" t="s">
        <v>103</v>
      </c>
      <c r="J124" s="12" t="s">
        <v>104</v>
      </c>
      <c r="K124" s="12" t="s">
        <v>300</v>
      </c>
      <c r="L124" s="12" t="s">
        <v>56</v>
      </c>
      <c r="M124" s="75">
        <v>131065176</v>
      </c>
      <c r="N124" s="16">
        <v>131065176</v>
      </c>
      <c r="O124" s="16">
        <v>76840723</v>
      </c>
      <c r="P124" s="18">
        <f t="shared" si="9"/>
        <v>0.586278715255378</v>
      </c>
    </row>
    <row r="125" spans="2:16" x14ac:dyDescent="0.25">
      <c r="B125" s="11">
        <v>123</v>
      </c>
      <c r="C125" s="13" t="s">
        <v>934</v>
      </c>
      <c r="D125" s="12" t="s">
        <v>119</v>
      </c>
      <c r="E125" s="12" t="s">
        <v>602</v>
      </c>
      <c r="F125" s="12" t="s">
        <v>769</v>
      </c>
      <c r="G125" s="12">
        <v>23</v>
      </c>
      <c r="H125" s="12" t="s">
        <v>109</v>
      </c>
      <c r="I125" s="12" t="s">
        <v>103</v>
      </c>
      <c r="J125" s="12" t="s">
        <v>104</v>
      </c>
      <c r="K125" s="12" t="s">
        <v>191</v>
      </c>
      <c r="L125" s="12" t="s">
        <v>56</v>
      </c>
      <c r="M125" s="75">
        <v>8486976154</v>
      </c>
      <c r="N125" s="16">
        <v>8486976154</v>
      </c>
      <c r="O125" s="16">
        <v>4775927409</v>
      </c>
      <c r="P125" s="18">
        <f t="shared" si="9"/>
        <v>0.56273604666004107</v>
      </c>
    </row>
    <row r="126" spans="2:16" x14ac:dyDescent="0.25">
      <c r="B126" s="11">
        <v>124</v>
      </c>
      <c r="C126" s="13" t="s">
        <v>934</v>
      </c>
      <c r="D126" s="12" t="s">
        <v>119</v>
      </c>
      <c r="E126" s="12" t="s">
        <v>602</v>
      </c>
      <c r="F126" s="12" t="s">
        <v>769</v>
      </c>
      <c r="G126" s="12">
        <v>23</v>
      </c>
      <c r="H126" s="12" t="s">
        <v>109</v>
      </c>
      <c r="I126" s="12" t="s">
        <v>103</v>
      </c>
      <c r="J126" s="12" t="s">
        <v>104</v>
      </c>
      <c r="K126" s="12" t="s">
        <v>555</v>
      </c>
      <c r="L126" s="12" t="s">
        <v>56</v>
      </c>
      <c r="M126" s="75">
        <v>232707180</v>
      </c>
      <c r="N126" s="16">
        <v>232707180</v>
      </c>
      <c r="O126" s="16">
        <v>134816861</v>
      </c>
      <c r="P126" s="18">
        <f t="shared" si="9"/>
        <v>0.5793412175765269</v>
      </c>
    </row>
    <row r="127" spans="2:16" x14ac:dyDescent="0.25">
      <c r="B127" s="11">
        <v>125</v>
      </c>
      <c r="C127" s="13" t="s">
        <v>934</v>
      </c>
      <c r="D127" s="12" t="s">
        <v>119</v>
      </c>
      <c r="E127" s="12" t="s">
        <v>602</v>
      </c>
      <c r="F127" s="12" t="s">
        <v>769</v>
      </c>
      <c r="G127" s="12">
        <v>23</v>
      </c>
      <c r="H127" s="12" t="s">
        <v>109</v>
      </c>
      <c r="I127" s="12" t="s">
        <v>103</v>
      </c>
      <c r="J127" s="12" t="s">
        <v>104</v>
      </c>
      <c r="K127" s="12" t="s">
        <v>105</v>
      </c>
      <c r="L127" s="12" t="s">
        <v>56</v>
      </c>
      <c r="M127" s="75">
        <v>26459820</v>
      </c>
      <c r="N127" s="16">
        <v>26459820</v>
      </c>
      <c r="O127" s="16">
        <v>15434895</v>
      </c>
      <c r="P127" s="18">
        <f t="shared" si="9"/>
        <v>0.58333333333333337</v>
      </c>
    </row>
    <row r="128" spans="2:16" x14ac:dyDescent="0.25">
      <c r="B128" s="11">
        <v>126</v>
      </c>
      <c r="C128" s="13" t="s">
        <v>934</v>
      </c>
      <c r="D128" s="12" t="s">
        <v>119</v>
      </c>
      <c r="E128" s="12" t="s">
        <v>602</v>
      </c>
      <c r="F128" s="12" t="s">
        <v>769</v>
      </c>
      <c r="G128" s="12">
        <v>23</v>
      </c>
      <c r="H128" s="12" t="s">
        <v>109</v>
      </c>
      <c r="I128" s="12" t="s">
        <v>103</v>
      </c>
      <c r="J128" s="12" t="s">
        <v>104</v>
      </c>
      <c r="K128" s="12" t="s">
        <v>165</v>
      </c>
      <c r="L128" s="12" t="s">
        <v>56</v>
      </c>
      <c r="M128" s="75">
        <v>628601268</v>
      </c>
      <c r="N128" s="16">
        <v>628601268</v>
      </c>
      <c r="O128" s="16">
        <v>373237945</v>
      </c>
      <c r="P128" s="18">
        <f t="shared" si="9"/>
        <v>0.593759452931934</v>
      </c>
    </row>
    <row r="129" spans="2:16" x14ac:dyDescent="0.25">
      <c r="B129" s="11">
        <v>127</v>
      </c>
      <c r="C129" s="13" t="s">
        <v>934</v>
      </c>
      <c r="D129" s="12" t="s">
        <v>119</v>
      </c>
      <c r="E129" s="12" t="s">
        <v>602</v>
      </c>
      <c r="F129" s="12" t="s">
        <v>769</v>
      </c>
      <c r="G129" s="12">
        <v>23</v>
      </c>
      <c r="H129" s="12" t="s">
        <v>109</v>
      </c>
      <c r="I129" s="12" t="s">
        <v>103</v>
      </c>
      <c r="J129" s="12" t="s">
        <v>104</v>
      </c>
      <c r="K129" s="12" t="s">
        <v>325</v>
      </c>
      <c r="L129" s="12" t="s">
        <v>56</v>
      </c>
      <c r="M129" s="75">
        <v>3249552</v>
      </c>
      <c r="N129" s="16">
        <v>3249552</v>
      </c>
      <c r="O129" s="16">
        <v>1895572</v>
      </c>
      <c r="P129" s="18">
        <f t="shared" si="9"/>
        <v>0.58333333333333337</v>
      </c>
    </row>
    <row r="130" spans="2:16" x14ac:dyDescent="0.25">
      <c r="B130" s="11">
        <v>128</v>
      </c>
      <c r="C130" s="13" t="s">
        <v>934</v>
      </c>
      <c r="D130" s="12" t="s">
        <v>119</v>
      </c>
      <c r="E130" s="12" t="s">
        <v>602</v>
      </c>
      <c r="F130" s="12" t="s">
        <v>769</v>
      </c>
      <c r="G130" s="12">
        <v>23</v>
      </c>
      <c r="H130" s="12" t="s">
        <v>109</v>
      </c>
      <c r="I130" s="12" t="s">
        <v>103</v>
      </c>
      <c r="J130" s="12" t="s">
        <v>104</v>
      </c>
      <c r="K130" s="12" t="s">
        <v>164</v>
      </c>
      <c r="L130" s="12" t="s">
        <v>56</v>
      </c>
      <c r="M130" s="75">
        <v>13243236</v>
      </c>
      <c r="N130" s="16">
        <v>13243236</v>
      </c>
      <c r="O130" s="16">
        <v>7725221</v>
      </c>
      <c r="P130" s="18">
        <f t="shared" si="9"/>
        <v>0.58333333333333337</v>
      </c>
    </row>
    <row r="131" spans="2:16" x14ac:dyDescent="0.25">
      <c r="B131" s="11">
        <v>129</v>
      </c>
      <c r="C131" s="13" t="s">
        <v>934</v>
      </c>
      <c r="D131" s="12" t="s">
        <v>119</v>
      </c>
      <c r="E131" s="12" t="s">
        <v>602</v>
      </c>
      <c r="F131" s="12" t="s">
        <v>769</v>
      </c>
      <c r="G131" s="12">
        <v>23</v>
      </c>
      <c r="H131" s="12" t="s">
        <v>109</v>
      </c>
      <c r="I131" s="12" t="s">
        <v>103</v>
      </c>
      <c r="J131" s="12" t="s">
        <v>104</v>
      </c>
      <c r="K131" s="12" t="s">
        <v>323</v>
      </c>
      <c r="L131" s="12" t="s">
        <v>56</v>
      </c>
      <c r="M131" s="75">
        <v>2965212</v>
      </c>
      <c r="N131" s="16">
        <v>2965212</v>
      </c>
      <c r="O131" s="16">
        <v>1729707</v>
      </c>
      <c r="P131" s="18">
        <f t="shared" si="9"/>
        <v>0.58333333333333337</v>
      </c>
    </row>
    <row r="132" spans="2:16" x14ac:dyDescent="0.25">
      <c r="B132" s="11">
        <v>130</v>
      </c>
      <c r="C132" s="13" t="s">
        <v>934</v>
      </c>
      <c r="D132" s="12" t="s">
        <v>119</v>
      </c>
      <c r="E132" s="12" t="s">
        <v>602</v>
      </c>
      <c r="F132" s="12" t="s">
        <v>769</v>
      </c>
      <c r="G132" s="12">
        <v>23</v>
      </c>
      <c r="H132" s="12" t="s">
        <v>109</v>
      </c>
      <c r="I132" s="12" t="s">
        <v>103</v>
      </c>
      <c r="J132" s="12" t="s">
        <v>104</v>
      </c>
      <c r="K132" s="12" t="s">
        <v>110</v>
      </c>
      <c r="L132" s="12" t="s">
        <v>56</v>
      </c>
      <c r="M132" s="75">
        <v>123687852</v>
      </c>
      <c r="N132" s="16">
        <v>123687852</v>
      </c>
      <c r="O132" s="16">
        <v>80525713</v>
      </c>
      <c r="P132" s="18">
        <f t="shared" si="9"/>
        <v>0.651039788450688</v>
      </c>
    </row>
    <row r="133" spans="2:16" x14ac:dyDescent="0.25">
      <c r="B133" s="11">
        <v>131</v>
      </c>
      <c r="C133" s="13" t="s">
        <v>934</v>
      </c>
      <c r="D133" s="12" t="s">
        <v>119</v>
      </c>
      <c r="E133" s="12" t="s">
        <v>602</v>
      </c>
      <c r="F133" s="12" t="s">
        <v>769</v>
      </c>
      <c r="G133" s="12">
        <v>23</v>
      </c>
      <c r="H133" s="12" t="s">
        <v>109</v>
      </c>
      <c r="I133" s="12" t="s">
        <v>103</v>
      </c>
      <c r="J133" s="12" t="s">
        <v>104</v>
      </c>
      <c r="K133" s="12" t="s">
        <v>189</v>
      </c>
      <c r="L133" s="12" t="s">
        <v>56</v>
      </c>
      <c r="M133" s="75">
        <v>192940284</v>
      </c>
      <c r="N133" s="16">
        <v>192940284</v>
      </c>
      <c r="O133" s="16">
        <v>111898098</v>
      </c>
      <c r="P133" s="18">
        <f t="shared" si="9"/>
        <v>0.57996233694773669</v>
      </c>
    </row>
    <row r="134" spans="2:16" x14ac:dyDescent="0.25">
      <c r="B134" s="11">
        <v>132</v>
      </c>
      <c r="C134" s="13" t="s">
        <v>934</v>
      </c>
      <c r="D134" s="12" t="s">
        <v>119</v>
      </c>
      <c r="E134" s="12" t="s">
        <v>935</v>
      </c>
      <c r="F134" s="12" t="s">
        <v>127</v>
      </c>
      <c r="G134" s="12">
        <v>24</v>
      </c>
      <c r="H134" s="12" t="s">
        <v>109</v>
      </c>
      <c r="I134" s="12" t="s">
        <v>103</v>
      </c>
      <c r="J134" s="12" t="s">
        <v>104</v>
      </c>
      <c r="K134" s="12" t="s">
        <v>172</v>
      </c>
      <c r="L134" s="12" t="s">
        <v>56</v>
      </c>
      <c r="M134" s="75">
        <v>398000</v>
      </c>
      <c r="N134" s="16">
        <v>398000</v>
      </c>
      <c r="O134" s="16">
        <v>398000</v>
      </c>
      <c r="P134" s="18">
        <f t="shared" si="9"/>
        <v>1</v>
      </c>
    </row>
    <row r="135" spans="2:16" x14ac:dyDescent="0.25">
      <c r="B135" s="11">
        <v>133</v>
      </c>
      <c r="C135" s="13" t="s">
        <v>934</v>
      </c>
      <c r="D135" s="12" t="s">
        <v>119</v>
      </c>
      <c r="E135" s="12" t="s">
        <v>935</v>
      </c>
      <c r="F135" s="12" t="s">
        <v>127</v>
      </c>
      <c r="G135" s="12">
        <v>24</v>
      </c>
      <c r="H135" s="12" t="s">
        <v>109</v>
      </c>
      <c r="I135" s="12" t="s">
        <v>103</v>
      </c>
      <c r="J135" s="12" t="s">
        <v>104</v>
      </c>
      <c r="K135" s="12" t="s">
        <v>300</v>
      </c>
      <c r="L135" s="12" t="s">
        <v>56</v>
      </c>
      <c r="M135" s="75">
        <v>216000</v>
      </c>
      <c r="N135" s="16">
        <v>216000</v>
      </c>
      <c r="O135" s="16">
        <v>108000</v>
      </c>
      <c r="P135" s="18">
        <f t="shared" si="9"/>
        <v>0.5</v>
      </c>
    </row>
    <row r="136" spans="2:16" x14ac:dyDescent="0.25">
      <c r="B136" s="11">
        <v>134</v>
      </c>
      <c r="C136" s="13" t="s">
        <v>934</v>
      </c>
      <c r="D136" s="12" t="s">
        <v>119</v>
      </c>
      <c r="E136" s="12" t="s">
        <v>935</v>
      </c>
      <c r="F136" s="12" t="s">
        <v>127</v>
      </c>
      <c r="G136" s="12">
        <v>24</v>
      </c>
      <c r="H136" s="12" t="s">
        <v>109</v>
      </c>
      <c r="I136" s="12" t="s">
        <v>103</v>
      </c>
      <c r="J136" s="12" t="s">
        <v>104</v>
      </c>
      <c r="K136" s="12" t="s">
        <v>191</v>
      </c>
      <c r="L136" s="12" t="s">
        <v>56</v>
      </c>
      <c r="M136" s="75">
        <v>631034</v>
      </c>
      <c r="N136" s="16">
        <v>631034</v>
      </c>
      <c r="O136" s="16">
        <v>602000</v>
      </c>
      <c r="P136" s="18">
        <f t="shared" si="9"/>
        <v>0.9539898008665143</v>
      </c>
    </row>
    <row r="137" spans="2:16" x14ac:dyDescent="0.25">
      <c r="B137" s="11">
        <v>135</v>
      </c>
      <c r="C137" s="13" t="s">
        <v>934</v>
      </c>
      <c r="D137" s="12" t="s">
        <v>119</v>
      </c>
      <c r="E137" s="12" t="s">
        <v>935</v>
      </c>
      <c r="F137" s="12" t="s">
        <v>127</v>
      </c>
      <c r="G137" s="12">
        <v>24</v>
      </c>
      <c r="H137" s="12" t="s">
        <v>109</v>
      </c>
      <c r="I137" s="12" t="s">
        <v>103</v>
      </c>
      <c r="J137" s="12" t="s">
        <v>104</v>
      </c>
      <c r="K137" s="12" t="s">
        <v>165</v>
      </c>
      <c r="L137" s="12" t="s">
        <v>56</v>
      </c>
      <c r="M137" s="75">
        <v>270000</v>
      </c>
      <c r="N137" s="16">
        <v>270000</v>
      </c>
      <c r="O137" s="16">
        <v>270000</v>
      </c>
      <c r="P137" s="18">
        <f t="shared" si="9"/>
        <v>1</v>
      </c>
    </row>
    <row r="138" spans="2:16" x14ac:dyDescent="0.25">
      <c r="B138" s="11">
        <v>136</v>
      </c>
      <c r="C138" s="13" t="s">
        <v>934</v>
      </c>
      <c r="D138" s="12" t="s">
        <v>119</v>
      </c>
      <c r="E138" s="12" t="s">
        <v>935</v>
      </c>
      <c r="F138" s="12" t="s">
        <v>127</v>
      </c>
      <c r="G138" s="12">
        <v>24</v>
      </c>
      <c r="H138" s="12" t="s">
        <v>109</v>
      </c>
      <c r="I138" s="12" t="s">
        <v>103</v>
      </c>
      <c r="J138" s="12" t="s">
        <v>104</v>
      </c>
      <c r="K138" s="12" t="s">
        <v>555</v>
      </c>
      <c r="L138" s="12" t="s">
        <v>56</v>
      </c>
      <c r="M138" s="75">
        <v>288000</v>
      </c>
      <c r="N138" s="16">
        <v>288000</v>
      </c>
      <c r="O138" s="16">
        <v>168000</v>
      </c>
      <c r="P138" s="18">
        <f t="shared" si="9"/>
        <v>0.58333333333333337</v>
      </c>
    </row>
    <row r="139" spans="2:16" x14ac:dyDescent="0.25">
      <c r="B139" s="11">
        <v>137</v>
      </c>
      <c r="C139" s="13" t="s">
        <v>936</v>
      </c>
      <c r="D139" s="12" t="s">
        <v>119</v>
      </c>
      <c r="E139" s="12" t="s">
        <v>937</v>
      </c>
      <c r="F139" s="12" t="s">
        <v>769</v>
      </c>
      <c r="G139" s="12">
        <v>23</v>
      </c>
      <c r="H139" s="12" t="s">
        <v>109</v>
      </c>
      <c r="I139" s="12" t="s">
        <v>122</v>
      </c>
      <c r="J139" s="12" t="s">
        <v>104</v>
      </c>
      <c r="K139" s="12" t="s">
        <v>104</v>
      </c>
      <c r="L139" s="12" t="s">
        <v>58</v>
      </c>
      <c r="M139" s="75">
        <v>243092912</v>
      </c>
      <c r="N139" s="16">
        <v>243092912</v>
      </c>
      <c r="O139" s="16">
        <v>252874007</v>
      </c>
      <c r="P139" s="18">
        <f t="shared" si="9"/>
        <v>1.0402360353476698</v>
      </c>
    </row>
    <row r="140" spans="2:16" x14ac:dyDescent="0.25">
      <c r="B140" s="11">
        <v>138</v>
      </c>
      <c r="C140" s="13" t="s">
        <v>938</v>
      </c>
      <c r="D140" s="12" t="s">
        <v>119</v>
      </c>
      <c r="E140" s="12" t="s">
        <v>939</v>
      </c>
      <c r="F140" s="12" t="s">
        <v>769</v>
      </c>
      <c r="G140" s="12">
        <v>23</v>
      </c>
      <c r="H140" s="12" t="s">
        <v>109</v>
      </c>
      <c r="I140" s="12" t="s">
        <v>122</v>
      </c>
      <c r="J140" s="12" t="s">
        <v>104</v>
      </c>
      <c r="K140" s="12" t="s">
        <v>104</v>
      </c>
      <c r="L140" s="12" t="s">
        <v>58</v>
      </c>
      <c r="M140" s="75">
        <v>74047338</v>
      </c>
      <c r="N140" s="16">
        <v>74047338</v>
      </c>
      <c r="O140" s="16">
        <v>70034079</v>
      </c>
      <c r="P140" s="18">
        <f t="shared" si="9"/>
        <v>0.94580144123479493</v>
      </c>
    </row>
    <row r="141" spans="2:16" x14ac:dyDescent="0.25">
      <c r="B141" s="11">
        <v>139</v>
      </c>
      <c r="C141" s="13" t="s">
        <v>806</v>
      </c>
      <c r="D141" s="12" t="s">
        <v>119</v>
      </c>
      <c r="E141" s="12" t="s">
        <v>940</v>
      </c>
      <c r="F141" s="12" t="s">
        <v>769</v>
      </c>
      <c r="G141" s="12">
        <v>23</v>
      </c>
      <c r="H141" s="12" t="s">
        <v>109</v>
      </c>
      <c r="I141" s="12" t="s">
        <v>122</v>
      </c>
      <c r="J141" s="12" t="s">
        <v>104</v>
      </c>
      <c r="K141" s="12" t="s">
        <v>104</v>
      </c>
      <c r="L141" s="12" t="s">
        <v>58</v>
      </c>
      <c r="M141" s="75">
        <v>2164998032</v>
      </c>
      <c r="N141" s="16">
        <v>2164998032</v>
      </c>
      <c r="O141" s="16">
        <v>1204731243</v>
      </c>
      <c r="P141" s="18">
        <f t="shared" si="9"/>
        <v>0.55645835478523886</v>
      </c>
    </row>
    <row r="142" spans="2:16" x14ac:dyDescent="0.25">
      <c r="B142" s="11">
        <v>140</v>
      </c>
      <c r="C142" s="13" t="s">
        <v>941</v>
      </c>
      <c r="D142" s="12" t="s">
        <v>119</v>
      </c>
      <c r="E142" s="12" t="s">
        <v>942</v>
      </c>
      <c r="F142" s="12" t="s">
        <v>127</v>
      </c>
      <c r="G142" s="12">
        <v>24</v>
      </c>
      <c r="H142" s="12" t="s">
        <v>109</v>
      </c>
      <c r="I142" s="12" t="s">
        <v>122</v>
      </c>
      <c r="J142" s="12" t="s">
        <v>104</v>
      </c>
      <c r="K142" s="12" t="s">
        <v>104</v>
      </c>
      <c r="L142" s="12" t="s">
        <v>60</v>
      </c>
      <c r="M142" s="75">
        <v>4525260</v>
      </c>
      <c r="N142" s="16">
        <v>4525260</v>
      </c>
      <c r="O142" s="16">
        <v>2262630</v>
      </c>
      <c r="P142" s="18">
        <f t="shared" si="9"/>
        <v>0.5</v>
      </c>
    </row>
    <row r="143" spans="2:16" x14ac:dyDescent="0.25">
      <c r="B143" s="11">
        <v>141</v>
      </c>
      <c r="C143" s="13" t="s">
        <v>943</v>
      </c>
      <c r="D143" s="12" t="s">
        <v>119</v>
      </c>
      <c r="E143" s="12" t="s">
        <v>944</v>
      </c>
      <c r="F143" s="12" t="s">
        <v>127</v>
      </c>
      <c r="G143" s="12">
        <v>24</v>
      </c>
      <c r="H143" s="12" t="s">
        <v>109</v>
      </c>
      <c r="I143" s="12" t="s">
        <v>122</v>
      </c>
      <c r="J143" s="12" t="s">
        <v>104</v>
      </c>
      <c r="K143" s="12" t="s">
        <v>104</v>
      </c>
      <c r="L143" s="12" t="s">
        <v>60</v>
      </c>
      <c r="M143" s="75">
        <v>87500663</v>
      </c>
      <c r="N143" s="16">
        <v>87500663</v>
      </c>
      <c r="O143" s="16">
        <v>43750332</v>
      </c>
      <c r="P143" s="18">
        <f t="shared" si="9"/>
        <v>0.50000000571424241</v>
      </c>
    </row>
    <row r="144" spans="2:16" x14ac:dyDescent="0.25">
      <c r="B144" s="11">
        <v>142</v>
      </c>
      <c r="C144" s="13" t="s">
        <v>945</v>
      </c>
      <c r="D144" s="12" t="s">
        <v>119</v>
      </c>
      <c r="E144" s="12" t="s">
        <v>946</v>
      </c>
      <c r="F144" s="12" t="s">
        <v>127</v>
      </c>
      <c r="G144" s="12">
        <v>24</v>
      </c>
      <c r="H144" s="12" t="s">
        <v>109</v>
      </c>
      <c r="I144" s="12" t="s">
        <v>122</v>
      </c>
      <c r="J144" s="12" t="s">
        <v>104</v>
      </c>
      <c r="K144" s="12" t="s">
        <v>104</v>
      </c>
      <c r="L144" s="12" t="s">
        <v>60</v>
      </c>
      <c r="M144" s="75">
        <v>50500000</v>
      </c>
      <c r="N144" s="16">
        <v>50500000</v>
      </c>
      <c r="O144" s="16">
        <v>25250000</v>
      </c>
      <c r="P144" s="18">
        <f t="shared" si="9"/>
        <v>0.5</v>
      </c>
    </row>
    <row r="145" spans="2:16" x14ac:dyDescent="0.25">
      <c r="B145" s="11">
        <v>143</v>
      </c>
      <c r="C145" s="13" t="s">
        <v>947</v>
      </c>
      <c r="D145" s="12" t="s">
        <v>119</v>
      </c>
      <c r="E145" s="12" t="s">
        <v>948</v>
      </c>
      <c r="F145" s="12" t="s">
        <v>127</v>
      </c>
      <c r="G145" s="12">
        <v>24</v>
      </c>
      <c r="H145" s="12" t="s">
        <v>109</v>
      </c>
      <c r="I145" s="12" t="s">
        <v>122</v>
      </c>
      <c r="J145" s="12" t="s">
        <v>104</v>
      </c>
      <c r="K145" s="12" t="s">
        <v>104</v>
      </c>
      <c r="L145" s="12" t="s">
        <v>60</v>
      </c>
      <c r="M145" s="75">
        <v>38190955</v>
      </c>
      <c r="N145" s="16">
        <v>38190955</v>
      </c>
      <c r="O145" s="16">
        <v>19095477</v>
      </c>
      <c r="P145" s="18">
        <f t="shared" si="9"/>
        <v>0.49999998690789482</v>
      </c>
    </row>
    <row r="146" spans="2:16" x14ac:dyDescent="0.25">
      <c r="B146" s="11">
        <v>144</v>
      </c>
      <c r="C146" s="13" t="s">
        <v>949</v>
      </c>
      <c r="D146" s="12" t="s">
        <v>119</v>
      </c>
      <c r="E146" s="12" t="s">
        <v>950</v>
      </c>
      <c r="F146" s="12" t="s">
        <v>127</v>
      </c>
      <c r="G146" s="12">
        <v>24</v>
      </c>
      <c r="H146" s="12" t="s">
        <v>109</v>
      </c>
      <c r="I146" s="12" t="s">
        <v>122</v>
      </c>
      <c r="J146" s="12" t="s">
        <v>104</v>
      </c>
      <c r="K146" s="12" t="s">
        <v>104</v>
      </c>
      <c r="L146" s="12" t="s">
        <v>60</v>
      </c>
      <c r="M146" s="75">
        <v>18500000</v>
      </c>
      <c r="N146" s="16">
        <v>18500000</v>
      </c>
      <c r="O146" s="16">
        <v>0</v>
      </c>
      <c r="P146" s="18">
        <f t="shared" si="9"/>
        <v>0</v>
      </c>
    </row>
    <row r="147" spans="2:16" x14ac:dyDescent="0.25">
      <c r="B147" s="11">
        <v>145</v>
      </c>
      <c r="C147" s="13" t="s">
        <v>951</v>
      </c>
      <c r="D147" s="12" t="s">
        <v>119</v>
      </c>
      <c r="E147" s="12" t="s">
        <v>952</v>
      </c>
      <c r="F147" s="12" t="s">
        <v>127</v>
      </c>
      <c r="G147" s="12">
        <v>24</v>
      </c>
      <c r="H147" s="12" t="s">
        <v>109</v>
      </c>
      <c r="I147" s="12" t="s">
        <v>122</v>
      </c>
      <c r="J147" s="12" t="s">
        <v>104</v>
      </c>
      <c r="K147" s="12" t="s">
        <v>104</v>
      </c>
      <c r="L147" s="12" t="s">
        <v>60</v>
      </c>
      <c r="M147" s="75">
        <v>2570324</v>
      </c>
      <c r="N147" s="16">
        <v>2570324</v>
      </c>
      <c r="O147" s="16">
        <v>1285162</v>
      </c>
      <c r="P147" s="18">
        <f t="shared" si="9"/>
        <v>0.5</v>
      </c>
    </row>
    <row r="148" spans="2:16" x14ac:dyDescent="0.25">
      <c r="B148" s="11">
        <v>146</v>
      </c>
      <c r="C148" s="13" t="s">
        <v>953</v>
      </c>
      <c r="D148" s="12" t="s">
        <v>119</v>
      </c>
      <c r="E148" s="12" t="s">
        <v>954</v>
      </c>
      <c r="F148" s="12" t="s">
        <v>127</v>
      </c>
      <c r="G148" s="12">
        <v>24</v>
      </c>
      <c r="H148" s="12" t="s">
        <v>109</v>
      </c>
      <c r="I148" s="12" t="s">
        <v>122</v>
      </c>
      <c r="J148" s="12" t="s">
        <v>104</v>
      </c>
      <c r="K148" s="12" t="s">
        <v>104</v>
      </c>
      <c r="L148" s="12" t="s">
        <v>60</v>
      </c>
      <c r="M148" s="75">
        <v>40625000</v>
      </c>
      <c r="N148" s="16">
        <v>40625000</v>
      </c>
      <c r="O148" s="16">
        <v>0</v>
      </c>
      <c r="P148" s="18">
        <f t="shared" si="9"/>
        <v>0</v>
      </c>
    </row>
    <row r="149" spans="2:16" x14ac:dyDescent="0.25">
      <c r="B149" s="11">
        <v>147</v>
      </c>
      <c r="C149" s="13" t="s">
        <v>955</v>
      </c>
      <c r="D149" s="12" t="s">
        <v>119</v>
      </c>
      <c r="E149" s="12" t="s">
        <v>956</v>
      </c>
      <c r="F149" s="12" t="s">
        <v>127</v>
      </c>
      <c r="G149" s="12">
        <v>24</v>
      </c>
      <c r="H149" s="12" t="s">
        <v>109</v>
      </c>
      <c r="I149" s="12" t="s">
        <v>122</v>
      </c>
      <c r="J149" s="12" t="s">
        <v>104</v>
      </c>
      <c r="K149" s="12" t="s">
        <v>104</v>
      </c>
      <c r="L149" s="12" t="s">
        <v>60</v>
      </c>
      <c r="M149" s="75">
        <v>970386</v>
      </c>
      <c r="N149" s="16">
        <v>970386</v>
      </c>
      <c r="O149" s="16">
        <v>970386</v>
      </c>
      <c r="P149" s="18">
        <f t="shared" si="9"/>
        <v>1</v>
      </c>
    </row>
    <row r="150" spans="2:16" x14ac:dyDescent="0.25">
      <c r="B150" s="11">
        <v>148</v>
      </c>
      <c r="C150" s="13" t="s">
        <v>957</v>
      </c>
      <c r="D150" s="12" t="s">
        <v>119</v>
      </c>
      <c r="E150" s="12" t="s">
        <v>958</v>
      </c>
      <c r="F150" s="12" t="s">
        <v>127</v>
      </c>
      <c r="G150" s="12">
        <v>24</v>
      </c>
      <c r="H150" s="12" t="s">
        <v>109</v>
      </c>
      <c r="I150" s="12" t="s">
        <v>122</v>
      </c>
      <c r="J150" s="12" t="s">
        <v>104</v>
      </c>
      <c r="K150" s="12" t="s">
        <v>104</v>
      </c>
      <c r="L150" s="12" t="s">
        <v>60</v>
      </c>
      <c r="M150" s="75">
        <v>2280441</v>
      </c>
      <c r="N150" s="16">
        <v>2280441</v>
      </c>
      <c r="O150" s="16">
        <v>2280441</v>
      </c>
      <c r="P150" s="18">
        <f t="shared" si="9"/>
        <v>1</v>
      </c>
    </row>
    <row r="151" spans="2:16" ht="15.75" thickBot="1" x14ac:dyDescent="0.3">
      <c r="B151" s="26">
        <v>149</v>
      </c>
      <c r="C151" s="28" t="s">
        <v>959</v>
      </c>
      <c r="D151" s="27" t="s">
        <v>119</v>
      </c>
      <c r="E151" s="27" t="s">
        <v>960</v>
      </c>
      <c r="F151" s="27" t="s">
        <v>127</v>
      </c>
      <c r="G151" s="27">
        <v>24</v>
      </c>
      <c r="H151" s="27" t="s">
        <v>109</v>
      </c>
      <c r="I151" s="27" t="s">
        <v>122</v>
      </c>
      <c r="J151" s="27" t="s">
        <v>104</v>
      </c>
      <c r="K151" s="27" t="s">
        <v>104</v>
      </c>
      <c r="L151" s="27" t="s">
        <v>60</v>
      </c>
      <c r="M151" s="77">
        <v>5152469</v>
      </c>
      <c r="N151" s="24">
        <v>5152469</v>
      </c>
      <c r="O151" s="24">
        <v>5152469</v>
      </c>
      <c r="P151" s="25">
        <f t="shared" si="9"/>
        <v>1</v>
      </c>
    </row>
  </sheetData>
  <mergeCells count="1">
    <mergeCell ref="AC1:AD1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486EC-D89C-450E-885B-B0F952CCB785}">
  <sheetPr codeName="Hoja23"/>
  <dimension ref="B1:AG96"/>
  <sheetViews>
    <sheetView topLeftCell="C1" zoomScale="80" zoomScaleNormal="80" workbookViewId="0"/>
  </sheetViews>
  <sheetFormatPr baseColWidth="10" defaultColWidth="11.42578125" defaultRowHeight="15" x14ac:dyDescent="0.25"/>
  <cols>
    <col min="1" max="1" width="11.42578125" style="2"/>
    <col min="2" max="2" width="2.7109375" style="2" bestFit="1" customWidth="1"/>
    <col min="3" max="3" width="14.7109375" style="2" bestFit="1" customWidth="1"/>
    <col min="4" max="4" width="11.42578125" style="33"/>
    <col min="5" max="5" width="82" style="4" bestFit="1" customWidth="1"/>
    <col min="6" max="6" width="19.5703125" style="2" bestFit="1" customWidth="1"/>
    <col min="7" max="7" width="18.5703125" style="2" customWidth="1"/>
    <col min="8" max="11" width="11.42578125" style="2"/>
    <col min="12" max="12" width="33" style="2" bestFit="1" customWidth="1"/>
    <col min="13" max="18" width="11.42578125" style="2"/>
    <col min="19" max="19" width="31.28515625" style="2" bestFit="1" customWidth="1"/>
    <col min="20" max="20" width="11.42578125" style="2"/>
    <col min="21" max="21" width="14.5703125" style="2" bestFit="1" customWidth="1"/>
    <col min="22" max="23" width="12.140625" style="2" bestFit="1" customWidth="1"/>
    <col min="24" max="28" width="11.42578125" style="2"/>
    <col min="29" max="29" width="36.42578125" style="2" bestFit="1" customWidth="1"/>
    <col min="30" max="30" width="10.85546875" style="2" bestFit="1" customWidth="1"/>
    <col min="31" max="31" width="12.28515625" style="2" bestFit="1" customWidth="1"/>
    <col min="32" max="32" width="13.85546875" style="2" bestFit="1" customWidth="1"/>
    <col min="33" max="33" width="13.5703125" style="2" bestFit="1" customWidth="1"/>
    <col min="34" max="16384" width="11.42578125" style="2"/>
  </cols>
  <sheetData>
    <row r="1" spans="2:33" ht="15.75" thickBot="1" x14ac:dyDescent="0.3">
      <c r="S1" s="6" t="s">
        <v>1709</v>
      </c>
      <c r="AB1" s="82" t="s">
        <v>80</v>
      </c>
      <c r="AC1" s="83"/>
    </row>
    <row r="2" spans="2:33" ht="22.5" x14ac:dyDescent="0.25">
      <c r="B2" s="7" t="s">
        <v>81</v>
      </c>
      <c r="C2" s="8" t="s">
        <v>82</v>
      </c>
      <c r="D2" s="8" t="s">
        <v>83</v>
      </c>
      <c r="E2" s="8" t="s">
        <v>84</v>
      </c>
      <c r="F2" s="8" t="s">
        <v>85</v>
      </c>
      <c r="G2" s="8" t="s">
        <v>85</v>
      </c>
      <c r="H2" s="8" t="s">
        <v>86</v>
      </c>
      <c r="I2" s="8" t="s">
        <v>87</v>
      </c>
      <c r="J2" s="8" t="s">
        <v>88</v>
      </c>
      <c r="K2" s="8" t="s">
        <v>89</v>
      </c>
      <c r="L2" s="8" t="s">
        <v>90</v>
      </c>
      <c r="M2" s="7" t="s">
        <v>91</v>
      </c>
      <c r="N2" s="7" t="s">
        <v>1</v>
      </c>
      <c r="O2" s="7" t="s">
        <v>1708</v>
      </c>
      <c r="P2" s="76" t="s">
        <v>92</v>
      </c>
      <c r="S2" s="7" t="s">
        <v>90</v>
      </c>
      <c r="T2" s="8" t="s">
        <v>93</v>
      </c>
      <c r="U2" s="8" t="s">
        <v>94</v>
      </c>
      <c r="V2" s="8" t="s">
        <v>1</v>
      </c>
      <c r="W2" s="8" t="s">
        <v>1708</v>
      </c>
      <c r="X2" s="9" t="s">
        <v>95</v>
      </c>
      <c r="AB2" s="7" t="s">
        <v>96</v>
      </c>
      <c r="AC2" s="10" t="s">
        <v>97</v>
      </c>
      <c r="AD2" s="8" t="s">
        <v>93</v>
      </c>
      <c r="AE2" s="8" t="s">
        <v>94</v>
      </c>
      <c r="AF2" s="8" t="s">
        <v>1</v>
      </c>
      <c r="AG2" s="9" t="s">
        <v>98</v>
      </c>
    </row>
    <row r="3" spans="2:33" ht="15" customHeight="1" x14ac:dyDescent="0.25">
      <c r="B3" s="11">
        <v>1</v>
      </c>
      <c r="C3" s="13" t="s">
        <v>961</v>
      </c>
      <c r="D3" s="12" t="s">
        <v>119</v>
      </c>
      <c r="E3" s="12" t="s">
        <v>962</v>
      </c>
      <c r="F3" s="12" t="s">
        <v>127</v>
      </c>
      <c r="G3" s="12">
        <v>24</v>
      </c>
      <c r="H3" s="12" t="s">
        <v>109</v>
      </c>
      <c r="I3" s="12" t="s">
        <v>103</v>
      </c>
      <c r="J3" s="12" t="s">
        <v>104</v>
      </c>
      <c r="K3" s="12" t="s">
        <v>105</v>
      </c>
      <c r="L3" s="12" t="s">
        <v>64</v>
      </c>
      <c r="M3" s="75">
        <v>20329680</v>
      </c>
      <c r="N3" s="16">
        <v>18635540</v>
      </c>
      <c r="O3" s="16">
        <v>11858980</v>
      </c>
      <c r="P3" s="18">
        <f t="shared" ref="P3:P34" si="0">+O3/N3</f>
        <v>0.63636363636363635</v>
      </c>
      <c r="S3" s="17" t="s">
        <v>64</v>
      </c>
      <c r="T3" s="31">
        <f>+COUNTIF($L$2:$L$150,S3)</f>
        <v>93</v>
      </c>
      <c r="U3" s="16">
        <f>+SUMIF($L$3:$L$150,S3,$M$3:$M$150)</f>
        <v>1902050723</v>
      </c>
      <c r="V3" s="16">
        <f>+SUMIF($L$3:$L$150,S3,$N$3:$N$150)</f>
        <v>1729240739</v>
      </c>
      <c r="W3" s="16">
        <f>+SUMIF($L$3:$L$150,S3,$O$3:$O$150)</f>
        <v>1016247923</v>
      </c>
      <c r="X3" s="18">
        <f>+W3/V3</f>
        <v>0.58768446757024961</v>
      </c>
      <c r="AB3" s="17">
        <v>24</v>
      </c>
      <c r="AC3" s="19" t="s">
        <v>106</v>
      </c>
      <c r="AD3" s="15">
        <f>+COUNTIF($G$2:$G$199,AB3)</f>
        <v>92</v>
      </c>
      <c r="AE3" s="16">
        <f>+SUMIF($G$3:$G$149,AB3,$M$3:$M$149)</f>
        <v>1900456600</v>
      </c>
      <c r="AF3" s="16">
        <f>+SUMIF($G$3:$G$149,AB3,$N$3:$N$149)</f>
        <v>1728861850</v>
      </c>
      <c r="AG3" s="18">
        <f>+AF3/$AF$5</f>
        <v>0.98891520568781344</v>
      </c>
    </row>
    <row r="4" spans="2:33" x14ac:dyDescent="0.25">
      <c r="B4" s="11">
        <v>2</v>
      </c>
      <c r="C4" s="13" t="s">
        <v>963</v>
      </c>
      <c r="D4" s="12" t="s">
        <v>119</v>
      </c>
      <c r="E4" s="12" t="s">
        <v>964</v>
      </c>
      <c r="F4" s="12" t="s">
        <v>127</v>
      </c>
      <c r="G4" s="12">
        <v>24</v>
      </c>
      <c r="H4" s="12" t="s">
        <v>109</v>
      </c>
      <c r="I4" s="12" t="s">
        <v>103</v>
      </c>
      <c r="J4" s="12" t="s">
        <v>104</v>
      </c>
      <c r="K4" s="12" t="s">
        <v>172</v>
      </c>
      <c r="L4" s="12" t="s">
        <v>64</v>
      </c>
      <c r="M4" s="75">
        <v>16423560</v>
      </c>
      <c r="N4" s="16">
        <v>15054930</v>
      </c>
      <c r="O4" s="16">
        <v>9580410</v>
      </c>
      <c r="P4" s="18">
        <f t="shared" si="0"/>
        <v>0.63636363636363635</v>
      </c>
      <c r="S4" s="17" t="s">
        <v>63</v>
      </c>
      <c r="T4" s="31">
        <f>+COUNTIF($L$2:$L$150,S4)</f>
        <v>1</v>
      </c>
      <c r="U4" s="16">
        <f>+SUMIF($L$3:$L$150,S4,$M$3:$M$150)</f>
        <v>190000000</v>
      </c>
      <c r="V4" s="16">
        <f>+SUMIF($L$3:$L$150,S4,$N$3:$N$150)</f>
        <v>19000000</v>
      </c>
      <c r="W4" s="16">
        <f>+SUMIF($L$3:$L$150,S4,$O$3:$O$150)</f>
        <v>19000000</v>
      </c>
      <c r="X4" s="18">
        <f>+W4/V4</f>
        <v>1</v>
      </c>
      <c r="AB4" s="17">
        <v>31</v>
      </c>
      <c r="AC4" s="20" t="s">
        <v>114</v>
      </c>
      <c r="AD4" s="15">
        <f>+COUNTIF($G$2:$G$199,AB4)</f>
        <v>2</v>
      </c>
      <c r="AE4" s="16">
        <f>+SUMIF($G$3:$G$149,AB4,$M$3:$M$149)</f>
        <v>191594123</v>
      </c>
      <c r="AF4" s="16">
        <f>+SUMIF($G$3:$G$149,AB4,$N$3:$N$149)</f>
        <v>19378889</v>
      </c>
      <c r="AG4" s="18">
        <f>+AF4/$AF$5</f>
        <v>1.1084794312186544E-2</v>
      </c>
    </row>
    <row r="5" spans="2:33" ht="15.75" thickBot="1" x14ac:dyDescent="0.3">
      <c r="B5" s="11">
        <v>3</v>
      </c>
      <c r="C5" s="13" t="s">
        <v>965</v>
      </c>
      <c r="D5" s="12" t="s">
        <v>119</v>
      </c>
      <c r="E5" s="12" t="s">
        <v>966</v>
      </c>
      <c r="F5" s="12" t="s">
        <v>127</v>
      </c>
      <c r="G5" s="12">
        <v>24</v>
      </c>
      <c r="H5" s="12" t="s">
        <v>109</v>
      </c>
      <c r="I5" s="12" t="s">
        <v>103</v>
      </c>
      <c r="J5" s="12" t="s">
        <v>104</v>
      </c>
      <c r="K5" s="12" t="s">
        <v>165</v>
      </c>
      <c r="L5" s="12" t="s">
        <v>64</v>
      </c>
      <c r="M5" s="75">
        <v>15600000</v>
      </c>
      <c r="N5" s="16">
        <v>14300000</v>
      </c>
      <c r="O5" s="16">
        <v>9100000</v>
      </c>
      <c r="P5" s="18">
        <f t="shared" si="0"/>
        <v>0.63636363636363635</v>
      </c>
      <c r="S5" s="21" t="s">
        <v>124</v>
      </c>
      <c r="T5" s="23">
        <f>+SUM(T3:T4)</f>
        <v>94</v>
      </c>
      <c r="U5" s="24">
        <f>+SUM(U3:U4)</f>
        <v>2092050723</v>
      </c>
      <c r="V5" s="24">
        <f>+SUM(V3:V4)</f>
        <v>1748240739</v>
      </c>
      <c r="W5" s="24">
        <f>+SUM(W3:W4)</f>
        <v>1035247923</v>
      </c>
      <c r="X5" s="25">
        <f>+W5/V5</f>
        <v>0.59216554099532404</v>
      </c>
      <c r="AB5" s="21" t="s">
        <v>124</v>
      </c>
      <c r="AC5" s="22"/>
      <c r="AD5" s="23">
        <f>+SUM(AD3:AD4)</f>
        <v>94</v>
      </c>
      <c r="AE5" s="16">
        <f>+SUM(AE3:AE4)</f>
        <v>2092050723</v>
      </c>
      <c r="AF5" s="16">
        <f>+SUM(AF3:AF4)</f>
        <v>1748240739</v>
      </c>
      <c r="AG5" s="18">
        <f>+SUM(AG3:AG4)</f>
        <v>1</v>
      </c>
    </row>
    <row r="6" spans="2:33" x14ac:dyDescent="0.25">
      <c r="B6" s="11">
        <v>4</v>
      </c>
      <c r="C6" s="13" t="s">
        <v>967</v>
      </c>
      <c r="D6" s="12" t="s">
        <v>119</v>
      </c>
      <c r="E6" s="12" t="s">
        <v>968</v>
      </c>
      <c r="F6" s="12" t="s">
        <v>127</v>
      </c>
      <c r="G6" s="12">
        <v>24</v>
      </c>
      <c r="H6" s="12" t="s">
        <v>109</v>
      </c>
      <c r="I6" s="12" t="s">
        <v>103</v>
      </c>
      <c r="J6" s="12" t="s">
        <v>104</v>
      </c>
      <c r="K6" s="12" t="s">
        <v>165</v>
      </c>
      <c r="L6" s="12" t="s">
        <v>64</v>
      </c>
      <c r="M6" s="75">
        <v>16440000</v>
      </c>
      <c r="N6" s="16">
        <v>15070000</v>
      </c>
      <c r="O6" s="16">
        <v>9590000</v>
      </c>
      <c r="P6" s="18">
        <f t="shared" si="0"/>
        <v>0.63636363636363635</v>
      </c>
    </row>
    <row r="7" spans="2:33" x14ac:dyDescent="0.25">
      <c r="B7" s="11">
        <v>5</v>
      </c>
      <c r="C7" s="13" t="s">
        <v>969</v>
      </c>
      <c r="D7" s="12" t="s">
        <v>119</v>
      </c>
      <c r="E7" s="12" t="s">
        <v>970</v>
      </c>
      <c r="F7" s="12" t="s">
        <v>127</v>
      </c>
      <c r="G7" s="12">
        <v>24</v>
      </c>
      <c r="H7" s="12" t="s">
        <v>109</v>
      </c>
      <c r="I7" s="12" t="s">
        <v>103</v>
      </c>
      <c r="J7" s="12" t="s">
        <v>104</v>
      </c>
      <c r="K7" s="12" t="s">
        <v>165</v>
      </c>
      <c r="L7" s="12" t="s">
        <v>64</v>
      </c>
      <c r="M7" s="75">
        <v>17760000</v>
      </c>
      <c r="N7" s="16">
        <v>16280000</v>
      </c>
      <c r="O7" s="16">
        <v>10360000</v>
      </c>
      <c r="P7" s="18">
        <f t="shared" si="0"/>
        <v>0.63636363636363635</v>
      </c>
    </row>
    <row r="8" spans="2:33" x14ac:dyDescent="0.25">
      <c r="B8" s="11">
        <v>6</v>
      </c>
      <c r="C8" s="13" t="s">
        <v>971</v>
      </c>
      <c r="D8" s="12" t="s">
        <v>119</v>
      </c>
      <c r="E8" s="12" t="s">
        <v>972</v>
      </c>
      <c r="F8" s="12" t="s">
        <v>127</v>
      </c>
      <c r="G8" s="12">
        <v>24</v>
      </c>
      <c r="H8" s="12" t="s">
        <v>109</v>
      </c>
      <c r="I8" s="12" t="s">
        <v>103</v>
      </c>
      <c r="J8" s="12" t="s">
        <v>104</v>
      </c>
      <c r="K8" s="12" t="s">
        <v>165</v>
      </c>
      <c r="L8" s="12" t="s">
        <v>64</v>
      </c>
      <c r="M8" s="75">
        <v>18360000</v>
      </c>
      <c r="N8" s="16">
        <v>16830000</v>
      </c>
      <c r="O8" s="16">
        <v>10710000</v>
      </c>
      <c r="P8" s="18">
        <f t="shared" si="0"/>
        <v>0.63636363636363635</v>
      </c>
    </row>
    <row r="9" spans="2:33" x14ac:dyDescent="0.25">
      <c r="B9" s="11">
        <v>7</v>
      </c>
      <c r="C9" s="13" t="s">
        <v>973</v>
      </c>
      <c r="D9" s="12" t="s">
        <v>119</v>
      </c>
      <c r="E9" s="12" t="s">
        <v>974</v>
      </c>
      <c r="F9" s="12" t="s">
        <v>127</v>
      </c>
      <c r="G9" s="12">
        <v>24</v>
      </c>
      <c r="H9" s="12" t="s">
        <v>109</v>
      </c>
      <c r="I9" s="12" t="s">
        <v>103</v>
      </c>
      <c r="J9" s="12" t="s">
        <v>104</v>
      </c>
      <c r="K9" s="12" t="s">
        <v>165</v>
      </c>
      <c r="L9" s="12" t="s">
        <v>64</v>
      </c>
      <c r="M9" s="75">
        <v>12195600</v>
      </c>
      <c r="N9" s="16">
        <v>11179300</v>
      </c>
      <c r="O9" s="16">
        <v>7114100</v>
      </c>
      <c r="P9" s="18">
        <f t="shared" si="0"/>
        <v>0.63636363636363635</v>
      </c>
    </row>
    <row r="10" spans="2:33" x14ac:dyDescent="0.25">
      <c r="B10" s="11">
        <v>8</v>
      </c>
      <c r="C10" s="13" t="s">
        <v>975</v>
      </c>
      <c r="D10" s="12" t="s">
        <v>119</v>
      </c>
      <c r="E10" s="12" t="s">
        <v>976</v>
      </c>
      <c r="F10" s="12" t="s">
        <v>127</v>
      </c>
      <c r="G10" s="12">
        <v>24</v>
      </c>
      <c r="H10" s="12" t="s">
        <v>109</v>
      </c>
      <c r="I10" s="12" t="s">
        <v>103</v>
      </c>
      <c r="J10" s="12" t="s">
        <v>104</v>
      </c>
      <c r="K10" s="12" t="s">
        <v>165</v>
      </c>
      <c r="L10" s="12" t="s">
        <v>64</v>
      </c>
      <c r="M10" s="75">
        <v>15219840</v>
      </c>
      <c r="N10" s="16">
        <v>13951520</v>
      </c>
      <c r="O10" s="16">
        <v>8878240</v>
      </c>
      <c r="P10" s="18">
        <f t="shared" si="0"/>
        <v>0.63636363636363635</v>
      </c>
    </row>
    <row r="11" spans="2:33" x14ac:dyDescent="0.25">
      <c r="B11" s="11">
        <v>9</v>
      </c>
      <c r="C11" s="13" t="s">
        <v>977</v>
      </c>
      <c r="D11" s="12" t="s">
        <v>119</v>
      </c>
      <c r="E11" s="12" t="s">
        <v>978</v>
      </c>
      <c r="F11" s="12" t="s">
        <v>127</v>
      </c>
      <c r="G11" s="12">
        <v>24</v>
      </c>
      <c r="H11" s="12" t="s">
        <v>109</v>
      </c>
      <c r="I11" s="12" t="s">
        <v>103</v>
      </c>
      <c r="J11" s="12" t="s">
        <v>104</v>
      </c>
      <c r="K11" s="12" t="s">
        <v>165</v>
      </c>
      <c r="L11" s="12" t="s">
        <v>64</v>
      </c>
      <c r="M11" s="75">
        <v>14760000</v>
      </c>
      <c r="N11" s="16">
        <v>13530000</v>
      </c>
      <c r="O11" s="16">
        <v>8610000</v>
      </c>
      <c r="P11" s="18">
        <f t="shared" si="0"/>
        <v>0.63636363636363635</v>
      </c>
    </row>
    <row r="12" spans="2:33" x14ac:dyDescent="0.25">
      <c r="B12" s="11">
        <v>10</v>
      </c>
      <c r="C12" s="13" t="s">
        <v>979</v>
      </c>
      <c r="D12" s="12" t="s">
        <v>119</v>
      </c>
      <c r="E12" s="12" t="s">
        <v>980</v>
      </c>
      <c r="F12" s="12" t="s">
        <v>127</v>
      </c>
      <c r="G12" s="12">
        <v>24</v>
      </c>
      <c r="H12" s="12" t="s">
        <v>109</v>
      </c>
      <c r="I12" s="12" t="s">
        <v>103</v>
      </c>
      <c r="J12" s="12" t="s">
        <v>104</v>
      </c>
      <c r="K12" s="12" t="s">
        <v>191</v>
      </c>
      <c r="L12" s="12" t="s">
        <v>64</v>
      </c>
      <c r="M12" s="75">
        <v>15123840</v>
      </c>
      <c r="N12" s="16">
        <v>13863520</v>
      </c>
      <c r="O12" s="16">
        <v>8822240</v>
      </c>
      <c r="P12" s="18">
        <f t="shared" si="0"/>
        <v>0.63636363636363635</v>
      </c>
    </row>
    <row r="13" spans="2:33" x14ac:dyDescent="0.25">
      <c r="B13" s="11">
        <v>11</v>
      </c>
      <c r="C13" s="13" t="s">
        <v>981</v>
      </c>
      <c r="D13" s="12" t="s">
        <v>119</v>
      </c>
      <c r="E13" s="12" t="s">
        <v>982</v>
      </c>
      <c r="F13" s="12" t="s">
        <v>127</v>
      </c>
      <c r="G13" s="12">
        <v>24</v>
      </c>
      <c r="H13" s="12" t="s">
        <v>109</v>
      </c>
      <c r="I13" s="12" t="s">
        <v>103</v>
      </c>
      <c r="J13" s="12" t="s">
        <v>104</v>
      </c>
      <c r="K13" s="12" t="s">
        <v>300</v>
      </c>
      <c r="L13" s="12" t="s">
        <v>64</v>
      </c>
      <c r="M13" s="75">
        <v>18387720</v>
      </c>
      <c r="N13" s="16">
        <v>14300000</v>
      </c>
      <c r="O13" s="16">
        <v>9100000</v>
      </c>
      <c r="P13" s="18">
        <f t="shared" si="0"/>
        <v>0.63636363636363635</v>
      </c>
    </row>
    <row r="14" spans="2:33" x14ac:dyDescent="0.25">
      <c r="B14" s="11">
        <v>12</v>
      </c>
      <c r="C14" s="13" t="s">
        <v>983</v>
      </c>
      <c r="D14" s="12" t="s">
        <v>119</v>
      </c>
      <c r="E14" s="12" t="s">
        <v>984</v>
      </c>
      <c r="F14" s="12" t="s">
        <v>127</v>
      </c>
      <c r="G14" s="12">
        <v>24</v>
      </c>
      <c r="H14" s="12" t="s">
        <v>109</v>
      </c>
      <c r="I14" s="12" t="s">
        <v>103</v>
      </c>
      <c r="J14" s="12" t="s">
        <v>104</v>
      </c>
      <c r="K14" s="12" t="s">
        <v>555</v>
      </c>
      <c r="L14" s="12" t="s">
        <v>64</v>
      </c>
      <c r="M14" s="75">
        <v>25717080</v>
      </c>
      <c r="N14" s="16">
        <v>23573990</v>
      </c>
      <c r="O14" s="16">
        <v>15001630</v>
      </c>
      <c r="P14" s="18">
        <f t="shared" si="0"/>
        <v>0.63636363636363635</v>
      </c>
    </row>
    <row r="15" spans="2:33" x14ac:dyDescent="0.25">
      <c r="B15" s="11">
        <v>13</v>
      </c>
      <c r="C15" s="13" t="s">
        <v>985</v>
      </c>
      <c r="D15" s="12" t="s">
        <v>119</v>
      </c>
      <c r="E15" s="12" t="s">
        <v>986</v>
      </c>
      <c r="F15" s="12" t="s">
        <v>127</v>
      </c>
      <c r="G15" s="12">
        <v>24</v>
      </c>
      <c r="H15" s="12" t="s">
        <v>109</v>
      </c>
      <c r="I15" s="12" t="s">
        <v>103</v>
      </c>
      <c r="J15" s="12" t="s">
        <v>104</v>
      </c>
      <c r="K15" s="12" t="s">
        <v>300</v>
      </c>
      <c r="L15" s="12" t="s">
        <v>64</v>
      </c>
      <c r="M15" s="75">
        <v>12828240</v>
      </c>
      <c r="N15" s="16">
        <v>11759220</v>
      </c>
      <c r="O15" s="16">
        <v>7483140</v>
      </c>
      <c r="P15" s="18">
        <f t="shared" si="0"/>
        <v>0.63636363636363635</v>
      </c>
    </row>
    <row r="16" spans="2:33" x14ac:dyDescent="0.25">
      <c r="B16" s="11">
        <v>14</v>
      </c>
      <c r="C16" s="13" t="s">
        <v>987</v>
      </c>
      <c r="D16" s="12" t="s">
        <v>119</v>
      </c>
      <c r="E16" s="12" t="s">
        <v>988</v>
      </c>
      <c r="F16" s="12" t="s">
        <v>127</v>
      </c>
      <c r="G16" s="12">
        <v>24</v>
      </c>
      <c r="H16" s="12" t="s">
        <v>109</v>
      </c>
      <c r="I16" s="12" t="s">
        <v>103</v>
      </c>
      <c r="J16" s="12" t="s">
        <v>104</v>
      </c>
      <c r="K16" s="12" t="s">
        <v>300</v>
      </c>
      <c r="L16" s="12" t="s">
        <v>64</v>
      </c>
      <c r="M16" s="75">
        <v>16423560</v>
      </c>
      <c r="N16" s="16">
        <v>15054930</v>
      </c>
      <c r="O16" s="16">
        <v>9580410</v>
      </c>
      <c r="P16" s="18">
        <f t="shared" si="0"/>
        <v>0.63636363636363635</v>
      </c>
    </row>
    <row r="17" spans="2:16" x14ac:dyDescent="0.25">
      <c r="B17" s="11">
        <v>15</v>
      </c>
      <c r="C17" s="13" t="s">
        <v>989</v>
      </c>
      <c r="D17" s="12" t="s">
        <v>119</v>
      </c>
      <c r="E17" s="12" t="s">
        <v>990</v>
      </c>
      <c r="F17" s="12" t="s">
        <v>127</v>
      </c>
      <c r="G17" s="12">
        <v>24</v>
      </c>
      <c r="H17" s="12" t="s">
        <v>109</v>
      </c>
      <c r="I17" s="12" t="s">
        <v>103</v>
      </c>
      <c r="J17" s="12" t="s">
        <v>104</v>
      </c>
      <c r="K17" s="12" t="s">
        <v>165</v>
      </c>
      <c r="L17" s="12" t="s">
        <v>64</v>
      </c>
      <c r="M17" s="75">
        <v>22628040</v>
      </c>
      <c r="N17" s="16">
        <v>20742370</v>
      </c>
      <c r="O17" s="16">
        <v>13199690</v>
      </c>
      <c r="P17" s="18">
        <f t="shared" si="0"/>
        <v>0.63636363636363635</v>
      </c>
    </row>
    <row r="18" spans="2:16" x14ac:dyDescent="0.25">
      <c r="B18" s="11">
        <v>16</v>
      </c>
      <c r="C18" s="13" t="s">
        <v>991</v>
      </c>
      <c r="D18" s="12" t="s">
        <v>119</v>
      </c>
      <c r="E18" s="12" t="s">
        <v>992</v>
      </c>
      <c r="F18" s="12" t="s">
        <v>127</v>
      </c>
      <c r="G18" s="12">
        <v>24</v>
      </c>
      <c r="H18" s="12" t="s">
        <v>109</v>
      </c>
      <c r="I18" s="12" t="s">
        <v>103</v>
      </c>
      <c r="J18" s="12" t="s">
        <v>104</v>
      </c>
      <c r="K18" s="12" t="s">
        <v>165</v>
      </c>
      <c r="L18" s="12" t="s">
        <v>64</v>
      </c>
      <c r="M18" s="75">
        <v>15862560</v>
      </c>
      <c r="N18" s="16">
        <v>14540680</v>
      </c>
      <c r="O18" s="16">
        <v>9253160</v>
      </c>
      <c r="P18" s="18">
        <f t="shared" si="0"/>
        <v>0.63636363636363635</v>
      </c>
    </row>
    <row r="19" spans="2:16" x14ac:dyDescent="0.25">
      <c r="B19" s="11">
        <v>17</v>
      </c>
      <c r="C19" s="13" t="s">
        <v>993</v>
      </c>
      <c r="D19" s="12" t="s">
        <v>119</v>
      </c>
      <c r="E19" s="12" t="s">
        <v>994</v>
      </c>
      <c r="F19" s="12" t="s">
        <v>127</v>
      </c>
      <c r="G19" s="12">
        <v>24</v>
      </c>
      <c r="H19" s="12" t="s">
        <v>109</v>
      </c>
      <c r="I19" s="12" t="s">
        <v>103</v>
      </c>
      <c r="J19" s="12" t="s">
        <v>104</v>
      </c>
      <c r="K19" s="12" t="s">
        <v>323</v>
      </c>
      <c r="L19" s="12" t="s">
        <v>64</v>
      </c>
      <c r="M19" s="75">
        <v>11400000</v>
      </c>
      <c r="N19" s="16">
        <v>10450000</v>
      </c>
      <c r="O19" s="16">
        <v>6650000</v>
      </c>
      <c r="P19" s="18">
        <f t="shared" si="0"/>
        <v>0.63636363636363635</v>
      </c>
    </row>
    <row r="20" spans="2:16" x14ac:dyDescent="0.25">
      <c r="B20" s="11">
        <v>18</v>
      </c>
      <c r="C20" s="13" t="s">
        <v>995</v>
      </c>
      <c r="D20" s="12" t="s">
        <v>119</v>
      </c>
      <c r="E20" s="12" t="s">
        <v>996</v>
      </c>
      <c r="F20" s="12" t="s">
        <v>127</v>
      </c>
      <c r="G20" s="12">
        <v>24</v>
      </c>
      <c r="H20" s="12" t="s">
        <v>109</v>
      </c>
      <c r="I20" s="12" t="s">
        <v>103</v>
      </c>
      <c r="J20" s="12" t="s">
        <v>104</v>
      </c>
      <c r="K20" s="12" t="s">
        <v>113</v>
      </c>
      <c r="L20" s="12" t="s">
        <v>64</v>
      </c>
      <c r="M20" s="75">
        <v>16080000</v>
      </c>
      <c r="N20" s="16">
        <v>14740000</v>
      </c>
      <c r="O20" s="16">
        <v>9380000</v>
      </c>
      <c r="P20" s="18">
        <f t="shared" si="0"/>
        <v>0.63636363636363635</v>
      </c>
    </row>
    <row r="21" spans="2:16" x14ac:dyDescent="0.25">
      <c r="B21" s="11">
        <v>19</v>
      </c>
      <c r="C21" s="13" t="s">
        <v>997</v>
      </c>
      <c r="D21" s="12" t="s">
        <v>119</v>
      </c>
      <c r="E21" s="12" t="s">
        <v>998</v>
      </c>
      <c r="F21" s="12" t="s">
        <v>127</v>
      </c>
      <c r="G21" s="12">
        <v>24</v>
      </c>
      <c r="H21" s="12" t="s">
        <v>109</v>
      </c>
      <c r="I21" s="12" t="s">
        <v>103</v>
      </c>
      <c r="J21" s="12" t="s">
        <v>104</v>
      </c>
      <c r="K21" s="12" t="s">
        <v>113</v>
      </c>
      <c r="L21" s="12" t="s">
        <v>64</v>
      </c>
      <c r="M21" s="75">
        <v>18000000</v>
      </c>
      <c r="N21" s="16">
        <v>16500000</v>
      </c>
      <c r="O21" s="16">
        <v>10500000</v>
      </c>
      <c r="P21" s="18">
        <f t="shared" si="0"/>
        <v>0.63636363636363635</v>
      </c>
    </row>
    <row r="22" spans="2:16" x14ac:dyDescent="0.25">
      <c r="B22" s="11">
        <v>20</v>
      </c>
      <c r="C22" s="13" t="s">
        <v>999</v>
      </c>
      <c r="D22" s="12" t="s">
        <v>119</v>
      </c>
      <c r="E22" s="12" t="s">
        <v>1000</v>
      </c>
      <c r="F22" s="12" t="s">
        <v>127</v>
      </c>
      <c r="G22" s="12">
        <v>24</v>
      </c>
      <c r="H22" s="12" t="s">
        <v>109</v>
      </c>
      <c r="I22" s="12" t="s">
        <v>103</v>
      </c>
      <c r="J22" s="12" t="s">
        <v>104</v>
      </c>
      <c r="K22" s="12" t="s">
        <v>321</v>
      </c>
      <c r="L22" s="12" t="s">
        <v>64</v>
      </c>
      <c r="M22" s="75">
        <v>13924440</v>
      </c>
      <c r="N22" s="16">
        <v>12764070</v>
      </c>
      <c r="O22" s="16">
        <v>8122590</v>
      </c>
      <c r="P22" s="18">
        <f t="shared" si="0"/>
        <v>0.63636363636363635</v>
      </c>
    </row>
    <row r="23" spans="2:16" x14ac:dyDescent="0.25">
      <c r="B23" s="11">
        <v>21</v>
      </c>
      <c r="C23" s="13" t="s">
        <v>1001</v>
      </c>
      <c r="D23" s="12" t="s">
        <v>119</v>
      </c>
      <c r="E23" s="12" t="s">
        <v>1002</v>
      </c>
      <c r="F23" s="12" t="s">
        <v>127</v>
      </c>
      <c r="G23" s="12">
        <v>24</v>
      </c>
      <c r="H23" s="12" t="s">
        <v>109</v>
      </c>
      <c r="I23" s="12" t="s">
        <v>103</v>
      </c>
      <c r="J23" s="12" t="s">
        <v>104</v>
      </c>
      <c r="K23" s="12" t="s">
        <v>165</v>
      </c>
      <c r="L23" s="12" t="s">
        <v>64</v>
      </c>
      <c r="M23" s="75">
        <v>17604000</v>
      </c>
      <c r="N23" s="16">
        <v>16137000</v>
      </c>
      <c r="O23" s="16">
        <v>10269000</v>
      </c>
      <c r="P23" s="18">
        <f t="shared" si="0"/>
        <v>0.63636363636363635</v>
      </c>
    </row>
    <row r="24" spans="2:16" x14ac:dyDescent="0.25">
      <c r="B24" s="11">
        <v>22</v>
      </c>
      <c r="C24" s="13" t="s">
        <v>1003</v>
      </c>
      <c r="D24" s="12" t="s">
        <v>119</v>
      </c>
      <c r="E24" s="12" t="s">
        <v>1004</v>
      </c>
      <c r="F24" s="12" t="s">
        <v>127</v>
      </c>
      <c r="G24" s="12">
        <v>24</v>
      </c>
      <c r="H24" s="12" t="s">
        <v>109</v>
      </c>
      <c r="I24" s="12" t="s">
        <v>103</v>
      </c>
      <c r="J24" s="12" t="s">
        <v>104</v>
      </c>
      <c r="K24" s="12" t="s">
        <v>300</v>
      </c>
      <c r="L24" s="12" t="s">
        <v>64</v>
      </c>
      <c r="M24" s="75">
        <v>12731040</v>
      </c>
      <c r="N24" s="16">
        <v>11670120</v>
      </c>
      <c r="O24" s="16">
        <v>7426440</v>
      </c>
      <c r="P24" s="18">
        <f t="shared" si="0"/>
        <v>0.63636363636363635</v>
      </c>
    </row>
    <row r="25" spans="2:16" x14ac:dyDescent="0.25">
      <c r="B25" s="11">
        <v>23</v>
      </c>
      <c r="C25" s="13" t="s">
        <v>1005</v>
      </c>
      <c r="D25" s="12" t="s">
        <v>119</v>
      </c>
      <c r="E25" s="12" t="s">
        <v>1006</v>
      </c>
      <c r="F25" s="12" t="s">
        <v>127</v>
      </c>
      <c r="G25" s="12">
        <v>24</v>
      </c>
      <c r="H25" s="12" t="s">
        <v>109</v>
      </c>
      <c r="I25" s="12" t="s">
        <v>103</v>
      </c>
      <c r="J25" s="12" t="s">
        <v>104</v>
      </c>
      <c r="K25" s="12" t="s">
        <v>323</v>
      </c>
      <c r="L25" s="12" t="s">
        <v>64</v>
      </c>
      <c r="M25" s="75">
        <v>11499480</v>
      </c>
      <c r="N25" s="16">
        <v>10541190</v>
      </c>
      <c r="O25" s="16">
        <v>6708030</v>
      </c>
      <c r="P25" s="18">
        <f t="shared" si="0"/>
        <v>0.63636363636363635</v>
      </c>
    </row>
    <row r="26" spans="2:16" x14ac:dyDescent="0.25">
      <c r="B26" s="11">
        <v>24</v>
      </c>
      <c r="C26" s="13" t="s">
        <v>1007</v>
      </c>
      <c r="D26" s="12" t="s">
        <v>119</v>
      </c>
      <c r="E26" s="12" t="s">
        <v>1008</v>
      </c>
      <c r="F26" s="12" t="s">
        <v>127</v>
      </c>
      <c r="G26" s="12">
        <v>24</v>
      </c>
      <c r="H26" s="12" t="s">
        <v>109</v>
      </c>
      <c r="I26" s="12" t="s">
        <v>103</v>
      </c>
      <c r="J26" s="12" t="s">
        <v>104</v>
      </c>
      <c r="K26" s="12" t="s">
        <v>323</v>
      </c>
      <c r="L26" s="12" t="s">
        <v>64</v>
      </c>
      <c r="M26" s="75">
        <v>12054000</v>
      </c>
      <c r="N26" s="16">
        <v>11049500</v>
      </c>
      <c r="O26" s="16">
        <v>7031500</v>
      </c>
      <c r="P26" s="18">
        <f t="shared" si="0"/>
        <v>0.63636363636363635</v>
      </c>
    </row>
    <row r="27" spans="2:16" x14ac:dyDescent="0.25">
      <c r="B27" s="11">
        <v>25</v>
      </c>
      <c r="C27" s="13" t="s">
        <v>1009</v>
      </c>
      <c r="D27" s="12" t="s">
        <v>119</v>
      </c>
      <c r="E27" s="12" t="s">
        <v>1010</v>
      </c>
      <c r="F27" s="12" t="s">
        <v>127</v>
      </c>
      <c r="G27" s="12">
        <v>24</v>
      </c>
      <c r="H27" s="12" t="s">
        <v>109</v>
      </c>
      <c r="I27" s="12" t="s">
        <v>103</v>
      </c>
      <c r="J27" s="12" t="s">
        <v>104</v>
      </c>
      <c r="K27" s="12" t="s">
        <v>323</v>
      </c>
      <c r="L27" s="12" t="s">
        <v>64</v>
      </c>
      <c r="M27" s="75">
        <v>8919960</v>
      </c>
      <c r="N27" s="16">
        <v>8176630</v>
      </c>
      <c r="O27" s="16">
        <v>5203310</v>
      </c>
      <c r="P27" s="18">
        <f t="shared" si="0"/>
        <v>0.63636363636363635</v>
      </c>
    </row>
    <row r="28" spans="2:16" x14ac:dyDescent="0.25">
      <c r="B28" s="11">
        <v>26</v>
      </c>
      <c r="C28" s="13" t="s">
        <v>1011</v>
      </c>
      <c r="D28" s="12" t="s">
        <v>119</v>
      </c>
      <c r="E28" s="12" t="s">
        <v>1012</v>
      </c>
      <c r="F28" s="12" t="s">
        <v>127</v>
      </c>
      <c r="G28" s="12">
        <v>24</v>
      </c>
      <c r="H28" s="12" t="s">
        <v>109</v>
      </c>
      <c r="I28" s="12" t="s">
        <v>103</v>
      </c>
      <c r="J28" s="12" t="s">
        <v>104</v>
      </c>
      <c r="K28" s="12" t="s">
        <v>325</v>
      </c>
      <c r="L28" s="12" t="s">
        <v>64</v>
      </c>
      <c r="M28" s="75">
        <v>15483000</v>
      </c>
      <c r="N28" s="16">
        <v>14192750</v>
      </c>
      <c r="O28" s="16">
        <v>9031750</v>
      </c>
      <c r="P28" s="18">
        <f t="shared" si="0"/>
        <v>0.63636363636363635</v>
      </c>
    </row>
    <row r="29" spans="2:16" x14ac:dyDescent="0.25">
      <c r="B29" s="11">
        <v>27</v>
      </c>
      <c r="C29" s="13" t="s">
        <v>1013</v>
      </c>
      <c r="D29" s="12" t="s">
        <v>119</v>
      </c>
      <c r="E29" s="12" t="s">
        <v>1014</v>
      </c>
      <c r="F29" s="12" t="s">
        <v>127</v>
      </c>
      <c r="G29" s="12">
        <v>24</v>
      </c>
      <c r="H29" s="12" t="s">
        <v>109</v>
      </c>
      <c r="I29" s="12" t="s">
        <v>103</v>
      </c>
      <c r="J29" s="12" t="s">
        <v>104</v>
      </c>
      <c r="K29" s="12" t="s">
        <v>113</v>
      </c>
      <c r="L29" s="12" t="s">
        <v>64</v>
      </c>
      <c r="M29" s="75">
        <v>23880000</v>
      </c>
      <c r="N29" s="16">
        <v>21890000</v>
      </c>
      <c r="O29" s="16">
        <v>13930000</v>
      </c>
      <c r="P29" s="18">
        <f t="shared" si="0"/>
        <v>0.63636363636363635</v>
      </c>
    </row>
    <row r="30" spans="2:16" x14ac:dyDescent="0.25">
      <c r="B30" s="11">
        <v>28</v>
      </c>
      <c r="C30" s="13" t="s">
        <v>1015</v>
      </c>
      <c r="D30" s="12" t="s">
        <v>119</v>
      </c>
      <c r="E30" s="12" t="s">
        <v>1016</v>
      </c>
      <c r="F30" s="12" t="s">
        <v>127</v>
      </c>
      <c r="G30" s="12">
        <v>24</v>
      </c>
      <c r="H30" s="12" t="s">
        <v>109</v>
      </c>
      <c r="I30" s="12" t="s">
        <v>103</v>
      </c>
      <c r="J30" s="12" t="s">
        <v>104</v>
      </c>
      <c r="K30" s="12" t="s">
        <v>164</v>
      </c>
      <c r="L30" s="12" t="s">
        <v>64</v>
      </c>
      <c r="M30" s="75">
        <v>15576000</v>
      </c>
      <c r="N30" s="16">
        <v>14278000</v>
      </c>
      <c r="O30" s="16">
        <v>9086000</v>
      </c>
      <c r="P30" s="18">
        <f t="shared" si="0"/>
        <v>0.63636363636363635</v>
      </c>
    </row>
    <row r="31" spans="2:16" x14ac:dyDescent="0.25">
      <c r="B31" s="11">
        <v>29</v>
      </c>
      <c r="C31" s="13" t="s">
        <v>1017</v>
      </c>
      <c r="D31" s="12" t="s">
        <v>119</v>
      </c>
      <c r="E31" s="12" t="s">
        <v>1018</v>
      </c>
      <c r="F31" s="12" t="s">
        <v>127</v>
      </c>
      <c r="G31" s="12">
        <v>24</v>
      </c>
      <c r="H31" s="12" t="s">
        <v>109</v>
      </c>
      <c r="I31" s="12" t="s">
        <v>103</v>
      </c>
      <c r="J31" s="12" t="s">
        <v>104</v>
      </c>
      <c r="K31" s="12" t="s">
        <v>105</v>
      </c>
      <c r="L31" s="12" t="s">
        <v>64</v>
      </c>
      <c r="M31" s="75">
        <v>13440000</v>
      </c>
      <c r="N31" s="16">
        <v>12320000</v>
      </c>
      <c r="O31" s="16">
        <v>7840000</v>
      </c>
      <c r="P31" s="18">
        <f t="shared" si="0"/>
        <v>0.63636363636363635</v>
      </c>
    </row>
    <row r="32" spans="2:16" x14ac:dyDescent="0.25">
      <c r="B32" s="11">
        <v>30</v>
      </c>
      <c r="C32" s="13" t="s">
        <v>1019</v>
      </c>
      <c r="D32" s="12" t="s">
        <v>119</v>
      </c>
      <c r="E32" s="12" t="s">
        <v>1020</v>
      </c>
      <c r="F32" s="12" t="s">
        <v>127</v>
      </c>
      <c r="G32" s="12">
        <v>24</v>
      </c>
      <c r="H32" s="12" t="s">
        <v>109</v>
      </c>
      <c r="I32" s="12" t="s">
        <v>103</v>
      </c>
      <c r="J32" s="12" t="s">
        <v>104</v>
      </c>
      <c r="K32" s="12" t="s">
        <v>165</v>
      </c>
      <c r="L32" s="12" t="s">
        <v>64</v>
      </c>
      <c r="M32" s="75">
        <v>36600000</v>
      </c>
      <c r="N32" s="16">
        <v>33550000</v>
      </c>
      <c r="O32" s="16">
        <v>21350000</v>
      </c>
      <c r="P32" s="18">
        <f t="shared" si="0"/>
        <v>0.63636363636363635</v>
      </c>
    </row>
    <row r="33" spans="2:16" x14ac:dyDescent="0.25">
      <c r="B33" s="11">
        <v>31</v>
      </c>
      <c r="C33" s="13" t="s">
        <v>1021</v>
      </c>
      <c r="D33" s="12" t="s">
        <v>119</v>
      </c>
      <c r="E33" s="12" t="s">
        <v>1022</v>
      </c>
      <c r="F33" s="12" t="s">
        <v>127</v>
      </c>
      <c r="G33" s="12">
        <v>24</v>
      </c>
      <c r="H33" s="12" t="s">
        <v>109</v>
      </c>
      <c r="I33" s="12" t="s">
        <v>103</v>
      </c>
      <c r="J33" s="12" t="s">
        <v>104</v>
      </c>
      <c r="K33" s="12" t="s">
        <v>189</v>
      </c>
      <c r="L33" s="12" t="s">
        <v>64</v>
      </c>
      <c r="M33" s="75">
        <v>12782760</v>
      </c>
      <c r="N33" s="16">
        <v>11717530</v>
      </c>
      <c r="O33" s="16">
        <v>7456610</v>
      </c>
      <c r="P33" s="18">
        <f t="shared" si="0"/>
        <v>0.63636363636363635</v>
      </c>
    </row>
    <row r="34" spans="2:16" x14ac:dyDescent="0.25">
      <c r="B34" s="11">
        <v>32</v>
      </c>
      <c r="C34" s="13" t="s">
        <v>1023</v>
      </c>
      <c r="D34" s="12" t="s">
        <v>119</v>
      </c>
      <c r="E34" s="12" t="s">
        <v>1024</v>
      </c>
      <c r="F34" s="12" t="s">
        <v>127</v>
      </c>
      <c r="G34" s="12">
        <v>24</v>
      </c>
      <c r="H34" s="12" t="s">
        <v>109</v>
      </c>
      <c r="I34" s="12" t="s">
        <v>103</v>
      </c>
      <c r="J34" s="12" t="s">
        <v>104</v>
      </c>
      <c r="K34" s="12" t="s">
        <v>189</v>
      </c>
      <c r="L34" s="12" t="s">
        <v>64</v>
      </c>
      <c r="M34" s="75">
        <v>10956600</v>
      </c>
      <c r="N34" s="16">
        <v>10043550</v>
      </c>
      <c r="O34" s="16">
        <v>6391350</v>
      </c>
      <c r="P34" s="18">
        <f t="shared" si="0"/>
        <v>0.63636363636363635</v>
      </c>
    </row>
    <row r="35" spans="2:16" x14ac:dyDescent="0.25">
      <c r="B35" s="11">
        <v>33</v>
      </c>
      <c r="C35" s="13" t="s">
        <v>1025</v>
      </c>
      <c r="D35" s="12" t="s">
        <v>119</v>
      </c>
      <c r="E35" s="12" t="s">
        <v>1026</v>
      </c>
      <c r="F35" s="12" t="s">
        <v>127</v>
      </c>
      <c r="G35" s="12">
        <v>24</v>
      </c>
      <c r="H35" s="12" t="s">
        <v>109</v>
      </c>
      <c r="I35" s="12" t="s">
        <v>103</v>
      </c>
      <c r="J35" s="12" t="s">
        <v>104</v>
      </c>
      <c r="K35" s="12" t="s">
        <v>191</v>
      </c>
      <c r="L35" s="12" t="s">
        <v>64</v>
      </c>
      <c r="M35" s="75">
        <v>15360000</v>
      </c>
      <c r="N35" s="16">
        <v>14080000</v>
      </c>
      <c r="O35" s="16">
        <v>8960000</v>
      </c>
      <c r="P35" s="18">
        <f t="shared" ref="P35:P66" si="1">+O35/N35</f>
        <v>0.63636363636363635</v>
      </c>
    </row>
    <row r="36" spans="2:16" x14ac:dyDescent="0.25">
      <c r="B36" s="11">
        <v>34</v>
      </c>
      <c r="C36" s="13" t="s">
        <v>1027</v>
      </c>
      <c r="D36" s="12" t="s">
        <v>119</v>
      </c>
      <c r="E36" s="12" t="s">
        <v>1028</v>
      </c>
      <c r="F36" s="12" t="s">
        <v>127</v>
      </c>
      <c r="G36" s="12">
        <v>24</v>
      </c>
      <c r="H36" s="12" t="s">
        <v>109</v>
      </c>
      <c r="I36" s="12" t="s">
        <v>103</v>
      </c>
      <c r="J36" s="12" t="s">
        <v>104</v>
      </c>
      <c r="K36" s="12" t="s">
        <v>320</v>
      </c>
      <c r="L36" s="12" t="s">
        <v>64</v>
      </c>
      <c r="M36" s="75">
        <v>30000000</v>
      </c>
      <c r="N36" s="16">
        <v>27500000</v>
      </c>
      <c r="O36" s="16">
        <v>17500000</v>
      </c>
      <c r="P36" s="18">
        <f t="shared" si="1"/>
        <v>0.63636363636363635</v>
      </c>
    </row>
    <row r="37" spans="2:16" x14ac:dyDescent="0.25">
      <c r="B37" s="11">
        <v>35</v>
      </c>
      <c r="C37" s="13" t="s">
        <v>1029</v>
      </c>
      <c r="D37" s="12" t="s">
        <v>119</v>
      </c>
      <c r="E37" s="12" t="s">
        <v>1030</v>
      </c>
      <c r="F37" s="12" t="s">
        <v>127</v>
      </c>
      <c r="G37" s="12">
        <v>24</v>
      </c>
      <c r="H37" s="12" t="s">
        <v>109</v>
      </c>
      <c r="I37" s="12" t="s">
        <v>103</v>
      </c>
      <c r="J37" s="12" t="s">
        <v>104</v>
      </c>
      <c r="K37" s="12" t="s">
        <v>191</v>
      </c>
      <c r="L37" s="12" t="s">
        <v>64</v>
      </c>
      <c r="M37" s="75">
        <v>7980000</v>
      </c>
      <c r="N37" s="16">
        <v>7980000</v>
      </c>
      <c r="O37" s="16">
        <v>0</v>
      </c>
      <c r="P37" s="18">
        <f t="shared" si="1"/>
        <v>0</v>
      </c>
    </row>
    <row r="38" spans="2:16" x14ac:dyDescent="0.25">
      <c r="B38" s="11">
        <v>36</v>
      </c>
      <c r="C38" s="13" t="s">
        <v>1031</v>
      </c>
      <c r="D38" s="12" t="s">
        <v>119</v>
      </c>
      <c r="E38" s="12" t="s">
        <v>1032</v>
      </c>
      <c r="F38" s="12" t="s">
        <v>127</v>
      </c>
      <c r="G38" s="12">
        <v>24</v>
      </c>
      <c r="H38" s="12" t="s">
        <v>109</v>
      </c>
      <c r="I38" s="12" t="s">
        <v>103</v>
      </c>
      <c r="J38" s="12" t="s">
        <v>104</v>
      </c>
      <c r="K38" s="12" t="s">
        <v>116</v>
      </c>
      <c r="L38" s="12" t="s">
        <v>64</v>
      </c>
      <c r="M38" s="75">
        <v>10500000</v>
      </c>
      <c r="N38" s="16">
        <v>10500000</v>
      </c>
      <c r="O38" s="16">
        <v>0</v>
      </c>
      <c r="P38" s="18">
        <f t="shared" si="1"/>
        <v>0</v>
      </c>
    </row>
    <row r="39" spans="2:16" x14ac:dyDescent="0.25">
      <c r="B39" s="11">
        <v>37</v>
      </c>
      <c r="C39" s="13" t="s">
        <v>1033</v>
      </c>
      <c r="D39" s="12" t="s">
        <v>119</v>
      </c>
      <c r="E39" s="12" t="s">
        <v>1034</v>
      </c>
      <c r="F39" s="12" t="s">
        <v>127</v>
      </c>
      <c r="G39" s="12">
        <v>24</v>
      </c>
      <c r="H39" s="12" t="s">
        <v>109</v>
      </c>
      <c r="I39" s="12" t="s">
        <v>103</v>
      </c>
      <c r="J39" s="12" t="s">
        <v>104</v>
      </c>
      <c r="K39" s="12" t="s">
        <v>300</v>
      </c>
      <c r="L39" s="12" t="s">
        <v>64</v>
      </c>
      <c r="M39" s="75">
        <v>37697500</v>
      </c>
      <c r="N39" s="16">
        <v>33927750</v>
      </c>
      <c r="O39" s="16">
        <v>18848750</v>
      </c>
      <c r="P39" s="18">
        <f t="shared" si="1"/>
        <v>0.55555555555555558</v>
      </c>
    </row>
    <row r="40" spans="2:16" x14ac:dyDescent="0.25">
      <c r="B40" s="11">
        <v>38</v>
      </c>
      <c r="C40" s="13" t="s">
        <v>1035</v>
      </c>
      <c r="D40" s="12" t="s">
        <v>119</v>
      </c>
      <c r="E40" s="12" t="s">
        <v>1036</v>
      </c>
      <c r="F40" s="12" t="s">
        <v>127</v>
      </c>
      <c r="G40" s="12">
        <v>24</v>
      </c>
      <c r="H40" s="12" t="s">
        <v>109</v>
      </c>
      <c r="I40" s="12" t="s">
        <v>103</v>
      </c>
      <c r="J40" s="12" t="s">
        <v>104</v>
      </c>
      <c r="K40" s="12" t="s">
        <v>113</v>
      </c>
      <c r="L40" s="12" t="s">
        <v>64</v>
      </c>
      <c r="M40" s="75">
        <v>16459500</v>
      </c>
      <c r="N40" s="16">
        <v>14813550</v>
      </c>
      <c r="O40" s="16">
        <v>8229750</v>
      </c>
      <c r="P40" s="18">
        <f t="shared" si="1"/>
        <v>0.55555555555555558</v>
      </c>
    </row>
    <row r="41" spans="2:16" x14ac:dyDescent="0.25">
      <c r="B41" s="11">
        <v>39</v>
      </c>
      <c r="C41" s="13" t="s">
        <v>1037</v>
      </c>
      <c r="D41" s="12" t="s">
        <v>119</v>
      </c>
      <c r="E41" s="12" t="s">
        <v>1038</v>
      </c>
      <c r="F41" s="12" t="s">
        <v>127</v>
      </c>
      <c r="G41" s="12">
        <v>24</v>
      </c>
      <c r="H41" s="12" t="s">
        <v>109</v>
      </c>
      <c r="I41" s="12" t="s">
        <v>103</v>
      </c>
      <c r="J41" s="12" t="s">
        <v>104</v>
      </c>
      <c r="K41" s="12" t="s">
        <v>172</v>
      </c>
      <c r="L41" s="12" t="s">
        <v>64</v>
      </c>
      <c r="M41" s="75">
        <v>34500000</v>
      </c>
      <c r="N41" s="16">
        <v>31050000</v>
      </c>
      <c r="O41" s="16">
        <v>17250000</v>
      </c>
      <c r="P41" s="18">
        <f t="shared" si="1"/>
        <v>0.55555555555555558</v>
      </c>
    </row>
    <row r="42" spans="2:16" x14ac:dyDescent="0.25">
      <c r="B42" s="11">
        <v>40</v>
      </c>
      <c r="C42" s="13" t="s">
        <v>1039</v>
      </c>
      <c r="D42" s="12" t="s">
        <v>119</v>
      </c>
      <c r="E42" s="12" t="s">
        <v>1040</v>
      </c>
      <c r="F42" s="12" t="s">
        <v>127</v>
      </c>
      <c r="G42" s="12">
        <v>24</v>
      </c>
      <c r="H42" s="12" t="s">
        <v>109</v>
      </c>
      <c r="I42" s="12" t="s">
        <v>103</v>
      </c>
      <c r="J42" s="12" t="s">
        <v>104</v>
      </c>
      <c r="K42" s="12" t="s">
        <v>172</v>
      </c>
      <c r="L42" s="12" t="s">
        <v>64</v>
      </c>
      <c r="M42" s="75">
        <v>23998900</v>
      </c>
      <c r="N42" s="16">
        <v>21599010</v>
      </c>
      <c r="O42" s="16">
        <v>11999450</v>
      </c>
      <c r="P42" s="18">
        <f t="shared" si="1"/>
        <v>0.55555555555555558</v>
      </c>
    </row>
    <row r="43" spans="2:16" x14ac:dyDescent="0.25">
      <c r="B43" s="11">
        <v>41</v>
      </c>
      <c r="C43" s="13" t="s">
        <v>1041</v>
      </c>
      <c r="D43" s="12" t="s">
        <v>119</v>
      </c>
      <c r="E43" s="12" t="s">
        <v>1042</v>
      </c>
      <c r="F43" s="12" t="s">
        <v>127</v>
      </c>
      <c r="G43" s="12">
        <v>24</v>
      </c>
      <c r="H43" s="12" t="s">
        <v>109</v>
      </c>
      <c r="I43" s="12" t="s">
        <v>103</v>
      </c>
      <c r="J43" s="12" t="s">
        <v>104</v>
      </c>
      <c r="K43" s="12" t="s">
        <v>555</v>
      </c>
      <c r="L43" s="12" t="s">
        <v>64</v>
      </c>
      <c r="M43" s="75">
        <v>45024600</v>
      </c>
      <c r="N43" s="16">
        <v>40522140</v>
      </c>
      <c r="O43" s="16">
        <v>22512300</v>
      </c>
      <c r="P43" s="18">
        <f t="shared" si="1"/>
        <v>0.55555555555555558</v>
      </c>
    </row>
    <row r="44" spans="2:16" x14ac:dyDescent="0.25">
      <c r="B44" s="11">
        <v>42</v>
      </c>
      <c r="C44" s="13" t="s">
        <v>1043</v>
      </c>
      <c r="D44" s="12" t="s">
        <v>119</v>
      </c>
      <c r="E44" s="12" t="s">
        <v>1044</v>
      </c>
      <c r="F44" s="12" t="s">
        <v>127</v>
      </c>
      <c r="G44" s="12">
        <v>24</v>
      </c>
      <c r="H44" s="12" t="s">
        <v>109</v>
      </c>
      <c r="I44" s="12" t="s">
        <v>103</v>
      </c>
      <c r="J44" s="12" t="s">
        <v>104</v>
      </c>
      <c r="K44" s="12" t="s">
        <v>555</v>
      </c>
      <c r="L44" s="12" t="s">
        <v>64</v>
      </c>
      <c r="M44" s="75">
        <v>33173800</v>
      </c>
      <c r="N44" s="16">
        <v>29856420</v>
      </c>
      <c r="O44" s="16">
        <v>16586900</v>
      </c>
      <c r="P44" s="18">
        <f t="shared" si="1"/>
        <v>0.55555555555555558</v>
      </c>
    </row>
    <row r="45" spans="2:16" x14ac:dyDescent="0.25">
      <c r="B45" s="11">
        <v>43</v>
      </c>
      <c r="C45" s="13" t="s">
        <v>1045</v>
      </c>
      <c r="D45" s="12" t="s">
        <v>119</v>
      </c>
      <c r="E45" s="12" t="s">
        <v>1046</v>
      </c>
      <c r="F45" s="12" t="s">
        <v>127</v>
      </c>
      <c r="G45" s="12">
        <v>24</v>
      </c>
      <c r="H45" s="12" t="s">
        <v>109</v>
      </c>
      <c r="I45" s="12" t="s">
        <v>103</v>
      </c>
      <c r="J45" s="12" t="s">
        <v>104</v>
      </c>
      <c r="K45" s="12" t="s">
        <v>323</v>
      </c>
      <c r="L45" s="12" t="s">
        <v>64</v>
      </c>
      <c r="M45" s="75">
        <v>24253800</v>
      </c>
      <c r="N45" s="16">
        <v>19403040</v>
      </c>
      <c r="O45" s="16">
        <v>9701520</v>
      </c>
      <c r="P45" s="18">
        <f t="shared" si="1"/>
        <v>0.5</v>
      </c>
    </row>
    <row r="46" spans="2:16" x14ac:dyDescent="0.25">
      <c r="B46" s="11">
        <v>44</v>
      </c>
      <c r="C46" s="13" t="s">
        <v>1047</v>
      </c>
      <c r="D46" s="12" t="s">
        <v>119</v>
      </c>
      <c r="E46" s="12" t="s">
        <v>1048</v>
      </c>
      <c r="F46" s="12" t="s">
        <v>127</v>
      </c>
      <c r="G46" s="12">
        <v>24</v>
      </c>
      <c r="H46" s="12" t="s">
        <v>109</v>
      </c>
      <c r="I46" s="12" t="s">
        <v>103</v>
      </c>
      <c r="J46" s="12" t="s">
        <v>104</v>
      </c>
      <c r="K46" s="12" t="s">
        <v>323</v>
      </c>
      <c r="L46" s="12" t="s">
        <v>64</v>
      </c>
      <c r="M46" s="75">
        <v>17654100</v>
      </c>
      <c r="N46" s="16">
        <v>15888690</v>
      </c>
      <c r="O46" s="16">
        <v>8827050</v>
      </c>
      <c r="P46" s="18">
        <f t="shared" si="1"/>
        <v>0.55555555555555558</v>
      </c>
    </row>
    <row r="47" spans="2:16" x14ac:dyDescent="0.25">
      <c r="B47" s="11">
        <v>45</v>
      </c>
      <c r="C47" s="13" t="s">
        <v>1049</v>
      </c>
      <c r="D47" s="12" t="s">
        <v>119</v>
      </c>
      <c r="E47" s="12" t="s">
        <v>1050</v>
      </c>
      <c r="F47" s="12" t="s">
        <v>127</v>
      </c>
      <c r="G47" s="12">
        <v>24</v>
      </c>
      <c r="H47" s="12" t="s">
        <v>109</v>
      </c>
      <c r="I47" s="12" t="s">
        <v>103</v>
      </c>
      <c r="J47" s="12" t="s">
        <v>104</v>
      </c>
      <c r="K47" s="12" t="s">
        <v>172</v>
      </c>
      <c r="L47" s="12" t="s">
        <v>64</v>
      </c>
      <c r="M47" s="75">
        <v>29202300</v>
      </c>
      <c r="N47" s="16">
        <v>26282070</v>
      </c>
      <c r="O47" s="16">
        <v>14601150</v>
      </c>
      <c r="P47" s="18">
        <f t="shared" si="1"/>
        <v>0.55555555555555558</v>
      </c>
    </row>
    <row r="48" spans="2:16" x14ac:dyDescent="0.25">
      <c r="B48" s="11">
        <v>46</v>
      </c>
      <c r="C48" s="13" t="s">
        <v>1051</v>
      </c>
      <c r="D48" s="12" t="s">
        <v>119</v>
      </c>
      <c r="E48" s="12" t="s">
        <v>1052</v>
      </c>
      <c r="F48" s="12" t="s">
        <v>127</v>
      </c>
      <c r="G48" s="12">
        <v>24</v>
      </c>
      <c r="H48" s="12" t="s">
        <v>109</v>
      </c>
      <c r="I48" s="12" t="s">
        <v>103</v>
      </c>
      <c r="J48" s="12" t="s">
        <v>104</v>
      </c>
      <c r="K48" s="12" t="s">
        <v>323</v>
      </c>
      <c r="L48" s="12" t="s">
        <v>64</v>
      </c>
      <c r="M48" s="75">
        <v>18052300</v>
      </c>
      <c r="N48" s="16">
        <v>16247070</v>
      </c>
      <c r="O48" s="16">
        <v>9026150</v>
      </c>
      <c r="P48" s="18">
        <f t="shared" si="1"/>
        <v>0.55555555555555558</v>
      </c>
    </row>
    <row r="49" spans="2:16" x14ac:dyDescent="0.25">
      <c r="B49" s="11">
        <v>47</v>
      </c>
      <c r="C49" s="13" t="s">
        <v>1053</v>
      </c>
      <c r="D49" s="12" t="s">
        <v>119</v>
      </c>
      <c r="E49" s="12" t="s">
        <v>1054</v>
      </c>
      <c r="F49" s="12" t="s">
        <v>127</v>
      </c>
      <c r="G49" s="12">
        <v>24</v>
      </c>
      <c r="H49" s="12" t="s">
        <v>109</v>
      </c>
      <c r="I49" s="12" t="s">
        <v>103</v>
      </c>
      <c r="J49" s="12" t="s">
        <v>104</v>
      </c>
      <c r="K49" s="12" t="s">
        <v>323</v>
      </c>
      <c r="L49" s="12" t="s">
        <v>64</v>
      </c>
      <c r="M49" s="75">
        <v>36104600</v>
      </c>
      <c r="N49" s="16">
        <v>32494140</v>
      </c>
      <c r="O49" s="16">
        <v>18052300</v>
      </c>
      <c r="P49" s="18">
        <f t="shared" si="1"/>
        <v>0.55555555555555558</v>
      </c>
    </row>
    <row r="50" spans="2:16" x14ac:dyDescent="0.25">
      <c r="B50" s="11">
        <v>48</v>
      </c>
      <c r="C50" s="13" t="s">
        <v>1055</v>
      </c>
      <c r="D50" s="12" t="s">
        <v>119</v>
      </c>
      <c r="E50" s="12" t="s">
        <v>1056</v>
      </c>
      <c r="F50" s="12" t="s">
        <v>127</v>
      </c>
      <c r="G50" s="12">
        <v>24</v>
      </c>
      <c r="H50" s="12" t="s">
        <v>109</v>
      </c>
      <c r="I50" s="12" t="s">
        <v>103</v>
      </c>
      <c r="J50" s="12" t="s">
        <v>104</v>
      </c>
      <c r="K50" s="12" t="s">
        <v>320</v>
      </c>
      <c r="L50" s="12" t="s">
        <v>64</v>
      </c>
      <c r="M50" s="75">
        <v>29733200</v>
      </c>
      <c r="N50" s="16">
        <v>26759880</v>
      </c>
      <c r="O50" s="16">
        <v>14866600</v>
      </c>
      <c r="P50" s="18">
        <f t="shared" si="1"/>
        <v>0.55555555555555558</v>
      </c>
    </row>
    <row r="51" spans="2:16" x14ac:dyDescent="0.25">
      <c r="B51" s="11">
        <v>49</v>
      </c>
      <c r="C51" s="13" t="s">
        <v>1057</v>
      </c>
      <c r="D51" s="12" t="s">
        <v>119</v>
      </c>
      <c r="E51" s="12" t="s">
        <v>1058</v>
      </c>
      <c r="F51" s="12" t="s">
        <v>127</v>
      </c>
      <c r="G51" s="12">
        <v>24</v>
      </c>
      <c r="H51" s="12" t="s">
        <v>109</v>
      </c>
      <c r="I51" s="12" t="s">
        <v>103</v>
      </c>
      <c r="J51" s="12" t="s">
        <v>104</v>
      </c>
      <c r="K51" s="12" t="s">
        <v>320</v>
      </c>
      <c r="L51" s="12" t="s">
        <v>64</v>
      </c>
      <c r="M51" s="75">
        <v>40400000</v>
      </c>
      <c r="N51" s="16">
        <v>36360000</v>
      </c>
      <c r="O51" s="16">
        <v>20200000</v>
      </c>
      <c r="P51" s="18">
        <f t="shared" si="1"/>
        <v>0.55555555555555558</v>
      </c>
    </row>
    <row r="52" spans="2:16" x14ac:dyDescent="0.25">
      <c r="B52" s="11">
        <v>50</v>
      </c>
      <c r="C52" s="13" t="s">
        <v>1059</v>
      </c>
      <c r="D52" s="12" t="s">
        <v>119</v>
      </c>
      <c r="E52" s="12" t="s">
        <v>1060</v>
      </c>
      <c r="F52" s="12" t="s">
        <v>127</v>
      </c>
      <c r="G52" s="12">
        <v>24</v>
      </c>
      <c r="H52" s="12" t="s">
        <v>109</v>
      </c>
      <c r="I52" s="12" t="s">
        <v>103</v>
      </c>
      <c r="J52" s="12" t="s">
        <v>104</v>
      </c>
      <c r="K52" s="12" t="s">
        <v>191</v>
      </c>
      <c r="L52" s="12" t="s">
        <v>64</v>
      </c>
      <c r="M52" s="75">
        <v>52900000</v>
      </c>
      <c r="N52" s="16">
        <v>47610000</v>
      </c>
      <c r="O52" s="16">
        <v>26450000</v>
      </c>
      <c r="P52" s="18">
        <f t="shared" si="1"/>
        <v>0.55555555555555558</v>
      </c>
    </row>
    <row r="53" spans="2:16" x14ac:dyDescent="0.25">
      <c r="B53" s="11">
        <v>51</v>
      </c>
      <c r="C53" s="13" t="s">
        <v>1061</v>
      </c>
      <c r="D53" s="12" t="s">
        <v>119</v>
      </c>
      <c r="E53" s="12" t="s">
        <v>1062</v>
      </c>
      <c r="F53" s="12" t="s">
        <v>127</v>
      </c>
      <c r="G53" s="12">
        <v>24</v>
      </c>
      <c r="H53" s="12" t="s">
        <v>109</v>
      </c>
      <c r="I53" s="12" t="s">
        <v>103</v>
      </c>
      <c r="J53" s="12" t="s">
        <v>104</v>
      </c>
      <c r="K53" s="12" t="s">
        <v>172</v>
      </c>
      <c r="L53" s="12" t="s">
        <v>64</v>
      </c>
      <c r="M53" s="75">
        <v>42400000</v>
      </c>
      <c r="N53" s="16">
        <v>38160000</v>
      </c>
      <c r="O53" s="16">
        <v>21200000</v>
      </c>
      <c r="P53" s="18">
        <f t="shared" si="1"/>
        <v>0.55555555555555558</v>
      </c>
    </row>
    <row r="54" spans="2:16" x14ac:dyDescent="0.25">
      <c r="B54" s="11">
        <v>52</v>
      </c>
      <c r="C54" s="13" t="s">
        <v>1063</v>
      </c>
      <c r="D54" s="12" t="s">
        <v>119</v>
      </c>
      <c r="E54" s="12" t="s">
        <v>1064</v>
      </c>
      <c r="F54" s="12" t="s">
        <v>127</v>
      </c>
      <c r="G54" s="12">
        <v>24</v>
      </c>
      <c r="H54" s="12" t="s">
        <v>109</v>
      </c>
      <c r="I54" s="12" t="s">
        <v>103</v>
      </c>
      <c r="J54" s="12" t="s">
        <v>104</v>
      </c>
      <c r="K54" s="12" t="s">
        <v>172</v>
      </c>
      <c r="L54" s="12" t="s">
        <v>64</v>
      </c>
      <c r="M54" s="75">
        <v>65000000</v>
      </c>
      <c r="N54" s="16">
        <v>58500000</v>
      </c>
      <c r="O54" s="16">
        <v>32500000</v>
      </c>
      <c r="P54" s="18">
        <f t="shared" si="1"/>
        <v>0.55555555555555558</v>
      </c>
    </row>
    <row r="55" spans="2:16" x14ac:dyDescent="0.25">
      <c r="B55" s="11">
        <v>53</v>
      </c>
      <c r="C55" s="13" t="s">
        <v>1065</v>
      </c>
      <c r="D55" s="12" t="s">
        <v>119</v>
      </c>
      <c r="E55" s="12" t="s">
        <v>1066</v>
      </c>
      <c r="F55" s="12" t="s">
        <v>127</v>
      </c>
      <c r="G55" s="12">
        <v>24</v>
      </c>
      <c r="H55" s="12" t="s">
        <v>109</v>
      </c>
      <c r="I55" s="12" t="s">
        <v>103</v>
      </c>
      <c r="J55" s="12" t="s">
        <v>104</v>
      </c>
      <c r="K55" s="12" t="s">
        <v>172</v>
      </c>
      <c r="L55" s="12" t="s">
        <v>64</v>
      </c>
      <c r="M55" s="75">
        <v>20000000</v>
      </c>
      <c r="N55" s="16">
        <v>18000000</v>
      </c>
      <c r="O55" s="16">
        <v>10000000</v>
      </c>
      <c r="P55" s="18">
        <f t="shared" si="1"/>
        <v>0.55555555555555558</v>
      </c>
    </row>
    <row r="56" spans="2:16" x14ac:dyDescent="0.25">
      <c r="B56" s="11">
        <v>54</v>
      </c>
      <c r="C56" s="13" t="s">
        <v>1067</v>
      </c>
      <c r="D56" s="12" t="s">
        <v>119</v>
      </c>
      <c r="E56" s="12" t="s">
        <v>1068</v>
      </c>
      <c r="F56" s="12" t="s">
        <v>127</v>
      </c>
      <c r="G56" s="12">
        <v>24</v>
      </c>
      <c r="H56" s="12" t="s">
        <v>109</v>
      </c>
      <c r="I56" s="12" t="s">
        <v>103</v>
      </c>
      <c r="J56" s="12" t="s">
        <v>104</v>
      </c>
      <c r="K56" s="12" t="s">
        <v>191</v>
      </c>
      <c r="L56" s="12" t="s">
        <v>64</v>
      </c>
      <c r="M56" s="75">
        <v>14500000</v>
      </c>
      <c r="N56" s="16">
        <v>13050000</v>
      </c>
      <c r="O56" s="16">
        <v>7250000</v>
      </c>
      <c r="P56" s="18">
        <f t="shared" si="1"/>
        <v>0.55555555555555558</v>
      </c>
    </row>
    <row r="57" spans="2:16" x14ac:dyDescent="0.25">
      <c r="B57" s="11">
        <v>55</v>
      </c>
      <c r="C57" s="13" t="s">
        <v>1069</v>
      </c>
      <c r="D57" s="12" t="s">
        <v>119</v>
      </c>
      <c r="E57" s="12" t="s">
        <v>1070</v>
      </c>
      <c r="F57" s="12" t="s">
        <v>127</v>
      </c>
      <c r="G57" s="12">
        <v>24</v>
      </c>
      <c r="H57" s="12" t="s">
        <v>109</v>
      </c>
      <c r="I57" s="12" t="s">
        <v>103</v>
      </c>
      <c r="J57" s="12" t="s">
        <v>104</v>
      </c>
      <c r="K57" s="12" t="s">
        <v>113</v>
      </c>
      <c r="L57" s="12" t="s">
        <v>64</v>
      </c>
      <c r="M57" s="75">
        <v>17700000</v>
      </c>
      <c r="N57" s="16">
        <v>15930000</v>
      </c>
      <c r="O57" s="16">
        <v>8850000</v>
      </c>
      <c r="P57" s="18">
        <f t="shared" si="1"/>
        <v>0.55555555555555558</v>
      </c>
    </row>
    <row r="58" spans="2:16" x14ac:dyDescent="0.25">
      <c r="B58" s="11">
        <v>56</v>
      </c>
      <c r="C58" s="13" t="s">
        <v>1071</v>
      </c>
      <c r="D58" s="12" t="s">
        <v>119</v>
      </c>
      <c r="E58" s="12" t="s">
        <v>1072</v>
      </c>
      <c r="F58" s="12" t="s">
        <v>127</v>
      </c>
      <c r="G58" s="12">
        <v>24</v>
      </c>
      <c r="H58" s="12" t="s">
        <v>109</v>
      </c>
      <c r="I58" s="12" t="s">
        <v>103</v>
      </c>
      <c r="J58" s="12" t="s">
        <v>104</v>
      </c>
      <c r="K58" s="12" t="s">
        <v>113</v>
      </c>
      <c r="L58" s="12" t="s">
        <v>64</v>
      </c>
      <c r="M58" s="75">
        <v>21800000</v>
      </c>
      <c r="N58" s="16">
        <v>19620000</v>
      </c>
      <c r="O58" s="16">
        <v>10900000</v>
      </c>
      <c r="P58" s="18">
        <f t="shared" si="1"/>
        <v>0.55555555555555558</v>
      </c>
    </row>
    <row r="59" spans="2:16" x14ac:dyDescent="0.25">
      <c r="B59" s="11">
        <v>57</v>
      </c>
      <c r="C59" s="13" t="s">
        <v>1073</v>
      </c>
      <c r="D59" s="12" t="s">
        <v>119</v>
      </c>
      <c r="E59" s="12" t="s">
        <v>1074</v>
      </c>
      <c r="F59" s="12" t="s">
        <v>127</v>
      </c>
      <c r="G59" s="12">
        <v>24</v>
      </c>
      <c r="H59" s="12" t="s">
        <v>109</v>
      </c>
      <c r="I59" s="12" t="s">
        <v>103</v>
      </c>
      <c r="J59" s="12" t="s">
        <v>104</v>
      </c>
      <c r="K59" s="12" t="s">
        <v>113</v>
      </c>
      <c r="L59" s="12" t="s">
        <v>64</v>
      </c>
      <c r="M59" s="75">
        <v>18100000</v>
      </c>
      <c r="N59" s="16">
        <v>16290000</v>
      </c>
      <c r="O59" s="16">
        <v>9050000</v>
      </c>
      <c r="P59" s="18">
        <f t="shared" si="1"/>
        <v>0.55555555555555558</v>
      </c>
    </row>
    <row r="60" spans="2:16" x14ac:dyDescent="0.25">
      <c r="B60" s="11">
        <v>58</v>
      </c>
      <c r="C60" s="13" t="s">
        <v>1075</v>
      </c>
      <c r="D60" s="12" t="s">
        <v>119</v>
      </c>
      <c r="E60" s="12" t="s">
        <v>1076</v>
      </c>
      <c r="F60" s="12" t="s">
        <v>127</v>
      </c>
      <c r="G60" s="12">
        <v>24</v>
      </c>
      <c r="H60" s="12" t="s">
        <v>109</v>
      </c>
      <c r="I60" s="12" t="s">
        <v>103</v>
      </c>
      <c r="J60" s="12" t="s">
        <v>104</v>
      </c>
      <c r="K60" s="12" t="s">
        <v>172</v>
      </c>
      <c r="L60" s="12" t="s">
        <v>64</v>
      </c>
      <c r="M60" s="75">
        <v>28600000</v>
      </c>
      <c r="N60" s="16">
        <v>25740000</v>
      </c>
      <c r="O60" s="16">
        <v>14300000</v>
      </c>
      <c r="P60" s="18">
        <f t="shared" si="1"/>
        <v>0.55555555555555558</v>
      </c>
    </row>
    <row r="61" spans="2:16" x14ac:dyDescent="0.25">
      <c r="B61" s="11">
        <v>59</v>
      </c>
      <c r="C61" s="13" t="s">
        <v>1077</v>
      </c>
      <c r="D61" s="12" t="s">
        <v>119</v>
      </c>
      <c r="E61" s="12" t="s">
        <v>1076</v>
      </c>
      <c r="F61" s="12" t="s">
        <v>127</v>
      </c>
      <c r="G61" s="12">
        <v>24</v>
      </c>
      <c r="H61" s="12" t="s">
        <v>109</v>
      </c>
      <c r="I61" s="12" t="s">
        <v>103</v>
      </c>
      <c r="J61" s="12" t="s">
        <v>104</v>
      </c>
      <c r="K61" s="12" t="s">
        <v>172</v>
      </c>
      <c r="L61" s="12" t="s">
        <v>64</v>
      </c>
      <c r="M61" s="75">
        <v>16000000</v>
      </c>
      <c r="N61" s="16">
        <v>14400000</v>
      </c>
      <c r="O61" s="16">
        <v>8000000</v>
      </c>
      <c r="P61" s="18">
        <f t="shared" si="1"/>
        <v>0.55555555555555558</v>
      </c>
    </row>
    <row r="62" spans="2:16" x14ac:dyDescent="0.25">
      <c r="B62" s="11">
        <v>60</v>
      </c>
      <c r="C62" s="13" t="s">
        <v>1078</v>
      </c>
      <c r="D62" s="12" t="s">
        <v>119</v>
      </c>
      <c r="E62" s="12" t="s">
        <v>1079</v>
      </c>
      <c r="F62" s="12" t="s">
        <v>127</v>
      </c>
      <c r="G62" s="12">
        <v>24</v>
      </c>
      <c r="H62" s="12" t="s">
        <v>109</v>
      </c>
      <c r="I62" s="12" t="s">
        <v>103</v>
      </c>
      <c r="J62" s="12" t="s">
        <v>104</v>
      </c>
      <c r="K62" s="12" t="s">
        <v>172</v>
      </c>
      <c r="L62" s="12" t="s">
        <v>64</v>
      </c>
      <c r="M62" s="75">
        <v>22000000</v>
      </c>
      <c r="N62" s="16">
        <v>19800000</v>
      </c>
      <c r="O62" s="16">
        <v>11000000</v>
      </c>
      <c r="P62" s="18">
        <f t="shared" si="1"/>
        <v>0.55555555555555558</v>
      </c>
    </row>
    <row r="63" spans="2:16" x14ac:dyDescent="0.25">
      <c r="B63" s="11">
        <v>61</v>
      </c>
      <c r="C63" s="13" t="s">
        <v>1080</v>
      </c>
      <c r="D63" s="12" t="s">
        <v>119</v>
      </c>
      <c r="E63" s="12" t="s">
        <v>1079</v>
      </c>
      <c r="F63" s="12" t="s">
        <v>127</v>
      </c>
      <c r="G63" s="12">
        <v>24</v>
      </c>
      <c r="H63" s="12" t="s">
        <v>109</v>
      </c>
      <c r="I63" s="12" t="s">
        <v>103</v>
      </c>
      <c r="J63" s="12" t="s">
        <v>104</v>
      </c>
      <c r="K63" s="12" t="s">
        <v>172</v>
      </c>
      <c r="L63" s="12" t="s">
        <v>64</v>
      </c>
      <c r="M63" s="75">
        <v>18400000</v>
      </c>
      <c r="N63" s="16">
        <v>16560000</v>
      </c>
      <c r="O63" s="16">
        <v>9200000</v>
      </c>
      <c r="P63" s="18">
        <f t="shared" si="1"/>
        <v>0.55555555555555558</v>
      </c>
    </row>
    <row r="64" spans="2:16" x14ac:dyDescent="0.25">
      <c r="B64" s="11">
        <v>62</v>
      </c>
      <c r="C64" s="13" t="s">
        <v>1081</v>
      </c>
      <c r="D64" s="12" t="s">
        <v>119</v>
      </c>
      <c r="E64" s="12" t="s">
        <v>1082</v>
      </c>
      <c r="F64" s="12" t="s">
        <v>127</v>
      </c>
      <c r="G64" s="12">
        <v>24</v>
      </c>
      <c r="H64" s="12" t="s">
        <v>109</v>
      </c>
      <c r="I64" s="12" t="s">
        <v>103</v>
      </c>
      <c r="J64" s="12" t="s">
        <v>104</v>
      </c>
      <c r="K64" s="12" t="s">
        <v>320</v>
      </c>
      <c r="L64" s="12" t="s">
        <v>64</v>
      </c>
      <c r="M64" s="75">
        <v>31219080</v>
      </c>
      <c r="N64" s="16">
        <v>28617490</v>
      </c>
      <c r="O64" s="16">
        <v>18211130</v>
      </c>
      <c r="P64" s="18">
        <f t="shared" si="1"/>
        <v>0.63636363636363635</v>
      </c>
    </row>
    <row r="65" spans="2:16" x14ac:dyDescent="0.25">
      <c r="B65" s="11">
        <v>63</v>
      </c>
      <c r="C65" s="13" t="s">
        <v>1083</v>
      </c>
      <c r="D65" s="12" t="s">
        <v>119</v>
      </c>
      <c r="E65" s="12" t="s">
        <v>1084</v>
      </c>
      <c r="F65" s="12" t="s">
        <v>127</v>
      </c>
      <c r="G65" s="12">
        <v>24</v>
      </c>
      <c r="H65" s="12" t="s">
        <v>109</v>
      </c>
      <c r="I65" s="12" t="s">
        <v>103</v>
      </c>
      <c r="J65" s="12" t="s">
        <v>104</v>
      </c>
      <c r="K65" s="12" t="s">
        <v>320</v>
      </c>
      <c r="L65" s="12" t="s">
        <v>64</v>
      </c>
      <c r="M65" s="75">
        <v>14653440</v>
      </c>
      <c r="N65" s="16">
        <v>13432320</v>
      </c>
      <c r="O65" s="16">
        <v>8547840</v>
      </c>
      <c r="P65" s="18">
        <f t="shared" si="1"/>
        <v>0.63636363636363635</v>
      </c>
    </row>
    <row r="66" spans="2:16" x14ac:dyDescent="0.25">
      <c r="B66" s="11">
        <v>64</v>
      </c>
      <c r="C66" s="13" t="s">
        <v>1085</v>
      </c>
      <c r="D66" s="12" t="s">
        <v>119</v>
      </c>
      <c r="E66" s="12" t="s">
        <v>1086</v>
      </c>
      <c r="F66" s="12" t="s">
        <v>127</v>
      </c>
      <c r="G66" s="12">
        <v>24</v>
      </c>
      <c r="H66" s="12" t="s">
        <v>109</v>
      </c>
      <c r="I66" s="12" t="s">
        <v>103</v>
      </c>
      <c r="J66" s="12" t="s">
        <v>104</v>
      </c>
      <c r="K66" s="12" t="s">
        <v>165</v>
      </c>
      <c r="L66" s="12" t="s">
        <v>64</v>
      </c>
      <c r="M66" s="75">
        <v>17556000</v>
      </c>
      <c r="N66" s="16">
        <v>16093000</v>
      </c>
      <c r="O66" s="16">
        <v>10241000</v>
      </c>
      <c r="P66" s="18">
        <f t="shared" si="1"/>
        <v>0.63636363636363635</v>
      </c>
    </row>
    <row r="67" spans="2:16" x14ac:dyDescent="0.25">
      <c r="B67" s="11">
        <v>65</v>
      </c>
      <c r="C67" s="13" t="s">
        <v>1087</v>
      </c>
      <c r="D67" s="12" t="s">
        <v>119</v>
      </c>
      <c r="E67" s="12" t="s">
        <v>1088</v>
      </c>
      <c r="F67" s="12" t="s">
        <v>127</v>
      </c>
      <c r="G67" s="12">
        <v>24</v>
      </c>
      <c r="H67" s="12" t="s">
        <v>109</v>
      </c>
      <c r="I67" s="12" t="s">
        <v>103</v>
      </c>
      <c r="J67" s="12" t="s">
        <v>104</v>
      </c>
      <c r="K67" s="12" t="s">
        <v>165</v>
      </c>
      <c r="L67" s="12" t="s">
        <v>64</v>
      </c>
      <c r="M67" s="75">
        <v>18720000</v>
      </c>
      <c r="N67" s="16">
        <v>17160000</v>
      </c>
      <c r="O67" s="16">
        <v>10920000</v>
      </c>
      <c r="P67" s="18">
        <f t="shared" ref="P67:P96" si="2">+O67/N67</f>
        <v>0.63636363636363635</v>
      </c>
    </row>
    <row r="68" spans="2:16" x14ac:dyDescent="0.25">
      <c r="B68" s="11">
        <v>66</v>
      </c>
      <c r="C68" s="13" t="s">
        <v>1089</v>
      </c>
      <c r="D68" s="12" t="s">
        <v>119</v>
      </c>
      <c r="E68" s="12" t="s">
        <v>1090</v>
      </c>
      <c r="F68" s="12" t="s">
        <v>127</v>
      </c>
      <c r="G68" s="12">
        <v>24</v>
      </c>
      <c r="H68" s="12" t="s">
        <v>109</v>
      </c>
      <c r="I68" s="12" t="s">
        <v>103</v>
      </c>
      <c r="J68" s="12" t="s">
        <v>104</v>
      </c>
      <c r="K68" s="12" t="s">
        <v>165</v>
      </c>
      <c r="L68" s="12" t="s">
        <v>64</v>
      </c>
      <c r="M68" s="75">
        <v>15730000</v>
      </c>
      <c r="N68" s="16">
        <v>14300000</v>
      </c>
      <c r="O68" s="16">
        <v>8580000</v>
      </c>
      <c r="P68" s="18">
        <f t="shared" si="2"/>
        <v>0.6</v>
      </c>
    </row>
    <row r="69" spans="2:16" x14ac:dyDescent="0.25">
      <c r="B69" s="11">
        <v>67</v>
      </c>
      <c r="C69" s="13" t="s">
        <v>1091</v>
      </c>
      <c r="D69" s="12" t="s">
        <v>119</v>
      </c>
      <c r="E69" s="12" t="s">
        <v>1092</v>
      </c>
      <c r="F69" s="12" t="s">
        <v>127</v>
      </c>
      <c r="G69" s="12">
        <v>24</v>
      </c>
      <c r="H69" s="12" t="s">
        <v>109</v>
      </c>
      <c r="I69" s="12" t="s">
        <v>103</v>
      </c>
      <c r="J69" s="12" t="s">
        <v>104</v>
      </c>
      <c r="K69" s="12" t="s">
        <v>116</v>
      </c>
      <c r="L69" s="12" t="s">
        <v>64</v>
      </c>
      <c r="M69" s="75">
        <v>29880000</v>
      </c>
      <c r="N69" s="16">
        <v>27390000</v>
      </c>
      <c r="O69" s="16">
        <v>17430000</v>
      </c>
      <c r="P69" s="18">
        <f t="shared" si="2"/>
        <v>0.63636363636363635</v>
      </c>
    </row>
    <row r="70" spans="2:16" x14ac:dyDescent="0.25">
      <c r="B70" s="11">
        <v>68</v>
      </c>
      <c r="C70" s="13" t="s">
        <v>1093</v>
      </c>
      <c r="D70" s="12" t="s">
        <v>119</v>
      </c>
      <c r="E70" s="12" t="s">
        <v>1094</v>
      </c>
      <c r="F70" s="12" t="s">
        <v>127</v>
      </c>
      <c r="G70" s="12">
        <v>24</v>
      </c>
      <c r="H70" s="12" t="s">
        <v>109</v>
      </c>
      <c r="I70" s="12" t="s">
        <v>103</v>
      </c>
      <c r="J70" s="12" t="s">
        <v>104</v>
      </c>
      <c r="K70" s="12" t="s">
        <v>116</v>
      </c>
      <c r="L70" s="12" t="s">
        <v>64</v>
      </c>
      <c r="M70" s="75">
        <v>11280000</v>
      </c>
      <c r="N70" s="16">
        <v>10340000</v>
      </c>
      <c r="O70" s="16">
        <v>6580000</v>
      </c>
      <c r="P70" s="18">
        <f t="shared" si="2"/>
        <v>0.63636363636363635</v>
      </c>
    </row>
    <row r="71" spans="2:16" x14ac:dyDescent="0.25">
      <c r="B71" s="11">
        <v>69</v>
      </c>
      <c r="C71" s="13" t="s">
        <v>1095</v>
      </c>
      <c r="D71" s="12" t="s">
        <v>119</v>
      </c>
      <c r="E71" s="12" t="s">
        <v>1096</v>
      </c>
      <c r="F71" s="12" t="s">
        <v>127</v>
      </c>
      <c r="G71" s="12">
        <v>24</v>
      </c>
      <c r="H71" s="12" t="s">
        <v>109</v>
      </c>
      <c r="I71" s="12" t="s">
        <v>103</v>
      </c>
      <c r="J71" s="12" t="s">
        <v>104</v>
      </c>
      <c r="K71" s="12" t="s">
        <v>555</v>
      </c>
      <c r="L71" s="12" t="s">
        <v>64</v>
      </c>
      <c r="M71" s="75">
        <v>22440000</v>
      </c>
      <c r="N71" s="16">
        <v>20570000</v>
      </c>
      <c r="O71" s="16">
        <v>13090000</v>
      </c>
      <c r="P71" s="18">
        <f t="shared" si="2"/>
        <v>0.63636363636363635</v>
      </c>
    </row>
    <row r="72" spans="2:16" x14ac:dyDescent="0.25">
      <c r="B72" s="11">
        <v>70</v>
      </c>
      <c r="C72" s="13" t="s">
        <v>1097</v>
      </c>
      <c r="D72" s="12" t="s">
        <v>119</v>
      </c>
      <c r="E72" s="12" t="s">
        <v>1098</v>
      </c>
      <c r="F72" s="12" t="s">
        <v>127</v>
      </c>
      <c r="G72" s="12">
        <v>24</v>
      </c>
      <c r="H72" s="12" t="s">
        <v>109</v>
      </c>
      <c r="I72" s="12" t="s">
        <v>103</v>
      </c>
      <c r="J72" s="12" t="s">
        <v>104</v>
      </c>
      <c r="K72" s="12" t="s">
        <v>191</v>
      </c>
      <c r="L72" s="12" t="s">
        <v>64</v>
      </c>
      <c r="M72" s="75">
        <v>41760000</v>
      </c>
      <c r="N72" s="16">
        <v>38280000</v>
      </c>
      <c r="O72" s="16">
        <v>24360000</v>
      </c>
      <c r="P72" s="18">
        <f t="shared" si="2"/>
        <v>0.63636363636363635</v>
      </c>
    </row>
    <row r="73" spans="2:16" x14ac:dyDescent="0.25">
      <c r="B73" s="11">
        <v>71</v>
      </c>
      <c r="C73" s="13" t="s">
        <v>1099</v>
      </c>
      <c r="D73" s="12" t="s">
        <v>119</v>
      </c>
      <c r="E73" s="12" t="s">
        <v>1100</v>
      </c>
      <c r="F73" s="12" t="s">
        <v>127</v>
      </c>
      <c r="G73" s="12">
        <v>24</v>
      </c>
      <c r="H73" s="12" t="s">
        <v>109</v>
      </c>
      <c r="I73" s="12" t="s">
        <v>103</v>
      </c>
      <c r="J73" s="12" t="s">
        <v>104</v>
      </c>
      <c r="K73" s="12" t="s">
        <v>191</v>
      </c>
      <c r="L73" s="12" t="s">
        <v>64</v>
      </c>
      <c r="M73" s="75">
        <v>20400000</v>
      </c>
      <c r="N73" s="16">
        <v>18700000</v>
      </c>
      <c r="O73" s="16">
        <v>11900000</v>
      </c>
      <c r="P73" s="18">
        <f t="shared" si="2"/>
        <v>0.63636363636363635</v>
      </c>
    </row>
    <row r="74" spans="2:16" x14ac:dyDescent="0.25">
      <c r="B74" s="11">
        <v>72</v>
      </c>
      <c r="C74" s="13" t="s">
        <v>1101</v>
      </c>
      <c r="D74" s="12" t="s">
        <v>119</v>
      </c>
      <c r="E74" s="12" t="s">
        <v>1102</v>
      </c>
      <c r="F74" s="12" t="s">
        <v>127</v>
      </c>
      <c r="G74" s="12">
        <v>24</v>
      </c>
      <c r="H74" s="12" t="s">
        <v>109</v>
      </c>
      <c r="I74" s="12" t="s">
        <v>103</v>
      </c>
      <c r="J74" s="12" t="s">
        <v>104</v>
      </c>
      <c r="K74" s="12" t="s">
        <v>177</v>
      </c>
      <c r="L74" s="12" t="s">
        <v>64</v>
      </c>
      <c r="M74" s="75">
        <v>44617680</v>
      </c>
      <c r="N74" s="16">
        <v>40899540</v>
      </c>
      <c r="O74" s="16">
        <v>26026980</v>
      </c>
      <c r="P74" s="18">
        <f t="shared" si="2"/>
        <v>0.63636363636363635</v>
      </c>
    </row>
    <row r="75" spans="2:16" x14ac:dyDescent="0.25">
      <c r="B75" s="11">
        <v>73</v>
      </c>
      <c r="C75" s="13" t="s">
        <v>1103</v>
      </c>
      <c r="D75" s="12" t="s">
        <v>119</v>
      </c>
      <c r="E75" s="12" t="s">
        <v>1104</v>
      </c>
      <c r="F75" s="12" t="s">
        <v>127</v>
      </c>
      <c r="G75" s="12">
        <v>24</v>
      </c>
      <c r="H75" s="12" t="s">
        <v>109</v>
      </c>
      <c r="I75" s="12" t="s">
        <v>103</v>
      </c>
      <c r="J75" s="12" t="s">
        <v>104</v>
      </c>
      <c r="K75" s="12" t="s">
        <v>110</v>
      </c>
      <c r="L75" s="12" t="s">
        <v>64</v>
      </c>
      <c r="M75" s="75">
        <v>18480120</v>
      </c>
      <c r="N75" s="16">
        <v>16940110</v>
      </c>
      <c r="O75" s="16">
        <v>10780070</v>
      </c>
      <c r="P75" s="18">
        <f t="shared" si="2"/>
        <v>0.63636363636363635</v>
      </c>
    </row>
    <row r="76" spans="2:16" x14ac:dyDescent="0.25">
      <c r="B76" s="11">
        <v>74</v>
      </c>
      <c r="C76" s="13" t="s">
        <v>1105</v>
      </c>
      <c r="D76" s="12" t="s">
        <v>119</v>
      </c>
      <c r="E76" s="12" t="s">
        <v>1106</v>
      </c>
      <c r="F76" s="12" t="s">
        <v>127</v>
      </c>
      <c r="G76" s="12">
        <v>24</v>
      </c>
      <c r="H76" s="12" t="s">
        <v>109</v>
      </c>
      <c r="I76" s="12" t="s">
        <v>103</v>
      </c>
      <c r="J76" s="12" t="s">
        <v>104</v>
      </c>
      <c r="K76" s="12" t="s">
        <v>110</v>
      </c>
      <c r="L76" s="12" t="s">
        <v>64</v>
      </c>
      <c r="M76" s="75">
        <v>12881880</v>
      </c>
      <c r="N76" s="16">
        <v>11808390</v>
      </c>
      <c r="O76" s="16">
        <v>7514430</v>
      </c>
      <c r="P76" s="18">
        <f t="shared" si="2"/>
        <v>0.63636363636363635</v>
      </c>
    </row>
    <row r="77" spans="2:16" x14ac:dyDescent="0.25">
      <c r="B77" s="11">
        <v>75</v>
      </c>
      <c r="C77" s="13" t="s">
        <v>1107</v>
      </c>
      <c r="D77" s="12" t="s">
        <v>119</v>
      </c>
      <c r="E77" s="12" t="s">
        <v>1108</v>
      </c>
      <c r="F77" s="12" t="s">
        <v>127</v>
      </c>
      <c r="G77" s="12">
        <v>24</v>
      </c>
      <c r="H77" s="12" t="s">
        <v>109</v>
      </c>
      <c r="I77" s="12" t="s">
        <v>103</v>
      </c>
      <c r="J77" s="12" t="s">
        <v>104</v>
      </c>
      <c r="K77" s="12" t="s">
        <v>172</v>
      </c>
      <c r="L77" s="12" t="s">
        <v>64</v>
      </c>
      <c r="M77" s="75">
        <v>56004600</v>
      </c>
      <c r="N77" s="16">
        <v>51337550</v>
      </c>
      <c r="O77" s="16">
        <v>32669350</v>
      </c>
      <c r="P77" s="18">
        <f t="shared" si="2"/>
        <v>0.63636363636363635</v>
      </c>
    </row>
    <row r="78" spans="2:16" x14ac:dyDescent="0.25">
      <c r="B78" s="11">
        <v>76</v>
      </c>
      <c r="C78" s="13" t="s">
        <v>1109</v>
      </c>
      <c r="D78" s="12" t="s">
        <v>119</v>
      </c>
      <c r="E78" s="12" t="s">
        <v>1110</v>
      </c>
      <c r="F78" s="12" t="s">
        <v>127</v>
      </c>
      <c r="G78" s="12">
        <v>24</v>
      </c>
      <c r="H78" s="12" t="s">
        <v>109</v>
      </c>
      <c r="I78" s="12" t="s">
        <v>103</v>
      </c>
      <c r="J78" s="12" t="s">
        <v>104</v>
      </c>
      <c r="K78" s="12" t="s">
        <v>555</v>
      </c>
      <c r="L78" s="12" t="s">
        <v>64</v>
      </c>
      <c r="M78" s="75">
        <v>12413880</v>
      </c>
      <c r="N78" s="16">
        <v>11379390</v>
      </c>
      <c r="O78" s="16">
        <v>7241430</v>
      </c>
      <c r="P78" s="18">
        <f t="shared" si="2"/>
        <v>0.63636363636363635</v>
      </c>
    </row>
    <row r="79" spans="2:16" x14ac:dyDescent="0.25">
      <c r="B79" s="11">
        <v>77</v>
      </c>
      <c r="C79" s="13" t="s">
        <v>1111</v>
      </c>
      <c r="D79" s="12" t="s">
        <v>119</v>
      </c>
      <c r="E79" s="12" t="s">
        <v>1112</v>
      </c>
      <c r="F79" s="12" t="s">
        <v>127</v>
      </c>
      <c r="G79" s="12">
        <v>24</v>
      </c>
      <c r="H79" s="12" t="s">
        <v>109</v>
      </c>
      <c r="I79" s="12" t="s">
        <v>103</v>
      </c>
      <c r="J79" s="12" t="s">
        <v>104</v>
      </c>
      <c r="K79" s="12" t="s">
        <v>165</v>
      </c>
      <c r="L79" s="12" t="s">
        <v>64</v>
      </c>
      <c r="M79" s="75">
        <v>14596680</v>
      </c>
      <c r="N79" s="16">
        <v>13380290</v>
      </c>
      <c r="O79" s="16">
        <v>8514730</v>
      </c>
      <c r="P79" s="18">
        <f t="shared" si="2"/>
        <v>0.63636363636363635</v>
      </c>
    </row>
    <row r="80" spans="2:16" x14ac:dyDescent="0.25">
      <c r="B80" s="11">
        <v>78</v>
      </c>
      <c r="C80" s="13" t="s">
        <v>1113</v>
      </c>
      <c r="D80" s="12" t="s">
        <v>119</v>
      </c>
      <c r="E80" s="12" t="s">
        <v>1114</v>
      </c>
      <c r="F80" s="12" t="s">
        <v>127</v>
      </c>
      <c r="G80" s="12">
        <v>24</v>
      </c>
      <c r="H80" s="12" t="s">
        <v>109</v>
      </c>
      <c r="I80" s="12" t="s">
        <v>103</v>
      </c>
      <c r="J80" s="12" t="s">
        <v>104</v>
      </c>
      <c r="K80" s="12" t="s">
        <v>165</v>
      </c>
      <c r="L80" s="12" t="s">
        <v>64</v>
      </c>
      <c r="M80" s="75">
        <v>11554320</v>
      </c>
      <c r="N80" s="16">
        <v>10591460</v>
      </c>
      <c r="O80" s="16">
        <v>6740020</v>
      </c>
      <c r="P80" s="18">
        <f t="shared" si="2"/>
        <v>0.63636363636363635</v>
      </c>
    </row>
    <row r="81" spans="2:16" x14ac:dyDescent="0.25">
      <c r="B81" s="11">
        <v>79</v>
      </c>
      <c r="C81" s="13" t="s">
        <v>1115</v>
      </c>
      <c r="D81" s="12" t="s">
        <v>119</v>
      </c>
      <c r="E81" s="12" t="s">
        <v>1116</v>
      </c>
      <c r="F81" s="12" t="s">
        <v>127</v>
      </c>
      <c r="G81" s="12">
        <v>24</v>
      </c>
      <c r="H81" s="12" t="s">
        <v>109</v>
      </c>
      <c r="I81" s="12" t="s">
        <v>103</v>
      </c>
      <c r="J81" s="12" t="s">
        <v>104</v>
      </c>
      <c r="K81" s="12" t="s">
        <v>105</v>
      </c>
      <c r="L81" s="12" t="s">
        <v>64</v>
      </c>
      <c r="M81" s="75">
        <v>12510240</v>
      </c>
      <c r="N81" s="16">
        <v>11467720</v>
      </c>
      <c r="O81" s="16">
        <v>7297640</v>
      </c>
      <c r="P81" s="18">
        <f t="shared" si="2"/>
        <v>0.63636363636363635</v>
      </c>
    </row>
    <row r="82" spans="2:16" x14ac:dyDescent="0.25">
      <c r="B82" s="11">
        <v>80</v>
      </c>
      <c r="C82" s="13" t="s">
        <v>1117</v>
      </c>
      <c r="D82" s="12" t="s">
        <v>119</v>
      </c>
      <c r="E82" s="12" t="s">
        <v>1118</v>
      </c>
      <c r="F82" s="12" t="s">
        <v>127</v>
      </c>
      <c r="G82" s="12">
        <v>24</v>
      </c>
      <c r="H82" s="12" t="s">
        <v>109</v>
      </c>
      <c r="I82" s="12" t="s">
        <v>103</v>
      </c>
      <c r="J82" s="12" t="s">
        <v>104</v>
      </c>
      <c r="K82" s="12" t="s">
        <v>1119</v>
      </c>
      <c r="L82" s="12" t="s">
        <v>64</v>
      </c>
      <c r="M82" s="75">
        <v>11767080</v>
      </c>
      <c r="N82" s="16">
        <v>10786490</v>
      </c>
      <c r="O82" s="16">
        <v>6864130</v>
      </c>
      <c r="P82" s="18">
        <f t="shared" si="2"/>
        <v>0.63636363636363635</v>
      </c>
    </row>
    <row r="83" spans="2:16" x14ac:dyDescent="0.25">
      <c r="B83" s="11">
        <v>81</v>
      </c>
      <c r="C83" s="13" t="s">
        <v>1120</v>
      </c>
      <c r="D83" s="12" t="s">
        <v>119</v>
      </c>
      <c r="E83" s="12" t="s">
        <v>1121</v>
      </c>
      <c r="F83" s="12" t="s">
        <v>127</v>
      </c>
      <c r="G83" s="12">
        <v>24</v>
      </c>
      <c r="H83" s="12" t="s">
        <v>109</v>
      </c>
      <c r="I83" s="12" t="s">
        <v>103</v>
      </c>
      <c r="J83" s="12" t="s">
        <v>104</v>
      </c>
      <c r="K83" s="12" t="s">
        <v>1119</v>
      </c>
      <c r="L83" s="12" t="s">
        <v>64</v>
      </c>
      <c r="M83" s="75">
        <v>14616000</v>
      </c>
      <c r="N83" s="16">
        <v>13398000</v>
      </c>
      <c r="O83" s="16">
        <v>8526000</v>
      </c>
      <c r="P83" s="18">
        <f t="shared" si="2"/>
        <v>0.63636363636363635</v>
      </c>
    </row>
    <row r="84" spans="2:16" x14ac:dyDescent="0.25">
      <c r="B84" s="11">
        <v>82</v>
      </c>
      <c r="C84" s="13" t="s">
        <v>1122</v>
      </c>
      <c r="D84" s="12" t="s">
        <v>119</v>
      </c>
      <c r="E84" s="12" t="s">
        <v>1123</v>
      </c>
      <c r="F84" s="12" t="s">
        <v>127</v>
      </c>
      <c r="G84" s="12">
        <v>24</v>
      </c>
      <c r="H84" s="12" t="s">
        <v>109</v>
      </c>
      <c r="I84" s="12" t="s">
        <v>103</v>
      </c>
      <c r="J84" s="12" t="s">
        <v>104</v>
      </c>
      <c r="K84" s="12" t="s">
        <v>165</v>
      </c>
      <c r="L84" s="12" t="s">
        <v>64</v>
      </c>
      <c r="M84" s="75">
        <v>13080000</v>
      </c>
      <c r="N84" s="16">
        <v>11990000</v>
      </c>
      <c r="O84" s="16">
        <v>7630000</v>
      </c>
      <c r="P84" s="18">
        <f t="shared" si="2"/>
        <v>0.63636363636363635</v>
      </c>
    </row>
    <row r="85" spans="2:16" x14ac:dyDescent="0.25">
      <c r="B85" s="11">
        <v>83</v>
      </c>
      <c r="C85" s="13" t="s">
        <v>1124</v>
      </c>
      <c r="D85" s="12" t="s">
        <v>119</v>
      </c>
      <c r="E85" s="12" t="s">
        <v>1125</v>
      </c>
      <c r="F85" s="12" t="s">
        <v>127</v>
      </c>
      <c r="G85" s="12">
        <v>24</v>
      </c>
      <c r="H85" s="12" t="s">
        <v>109</v>
      </c>
      <c r="I85" s="12" t="s">
        <v>103</v>
      </c>
      <c r="J85" s="12" t="s">
        <v>104</v>
      </c>
      <c r="K85" s="12" t="s">
        <v>165</v>
      </c>
      <c r="L85" s="12" t="s">
        <v>64</v>
      </c>
      <c r="M85" s="75">
        <v>13200000</v>
      </c>
      <c r="N85" s="16">
        <v>12100000</v>
      </c>
      <c r="O85" s="16">
        <v>7700000</v>
      </c>
      <c r="P85" s="18">
        <f t="shared" si="2"/>
        <v>0.63636363636363635</v>
      </c>
    </row>
    <row r="86" spans="2:16" x14ac:dyDescent="0.25">
      <c r="B86" s="11">
        <v>84</v>
      </c>
      <c r="C86" s="13" t="s">
        <v>1126</v>
      </c>
      <c r="D86" s="12" t="s">
        <v>119</v>
      </c>
      <c r="E86" s="12" t="s">
        <v>1127</v>
      </c>
      <c r="F86" s="12" t="s">
        <v>127</v>
      </c>
      <c r="G86" s="12">
        <v>24</v>
      </c>
      <c r="H86" s="12" t="s">
        <v>109</v>
      </c>
      <c r="I86" s="12" t="s">
        <v>103</v>
      </c>
      <c r="J86" s="12" t="s">
        <v>104</v>
      </c>
      <c r="K86" s="12" t="s">
        <v>165</v>
      </c>
      <c r="L86" s="12" t="s">
        <v>64</v>
      </c>
      <c r="M86" s="75">
        <v>19320000</v>
      </c>
      <c r="N86" s="16">
        <v>17710000</v>
      </c>
      <c r="O86" s="16">
        <v>11270000</v>
      </c>
      <c r="P86" s="18">
        <f t="shared" si="2"/>
        <v>0.63636363636363635</v>
      </c>
    </row>
    <row r="87" spans="2:16" x14ac:dyDescent="0.25">
      <c r="B87" s="11">
        <v>85</v>
      </c>
      <c r="C87" s="13" t="s">
        <v>1128</v>
      </c>
      <c r="D87" s="12" t="s">
        <v>119</v>
      </c>
      <c r="E87" s="12" t="s">
        <v>1129</v>
      </c>
      <c r="F87" s="12" t="s">
        <v>127</v>
      </c>
      <c r="G87" s="12">
        <v>24</v>
      </c>
      <c r="H87" s="12" t="s">
        <v>109</v>
      </c>
      <c r="I87" s="12" t="s">
        <v>103</v>
      </c>
      <c r="J87" s="12" t="s">
        <v>104</v>
      </c>
      <c r="K87" s="12" t="s">
        <v>300</v>
      </c>
      <c r="L87" s="12" t="s">
        <v>64</v>
      </c>
      <c r="M87" s="75">
        <v>14400000</v>
      </c>
      <c r="N87" s="16">
        <v>13200000</v>
      </c>
      <c r="O87" s="16">
        <v>8400000</v>
      </c>
      <c r="P87" s="18">
        <f t="shared" si="2"/>
        <v>0.63636363636363635</v>
      </c>
    </row>
    <row r="88" spans="2:16" x14ac:dyDescent="0.25">
      <c r="B88" s="11">
        <v>86</v>
      </c>
      <c r="C88" s="13" t="s">
        <v>1130</v>
      </c>
      <c r="D88" s="12" t="s">
        <v>119</v>
      </c>
      <c r="E88" s="12" t="s">
        <v>1131</v>
      </c>
      <c r="F88" s="12" t="s">
        <v>127</v>
      </c>
      <c r="G88" s="12">
        <v>24</v>
      </c>
      <c r="H88" s="12" t="s">
        <v>109</v>
      </c>
      <c r="I88" s="12" t="s">
        <v>103</v>
      </c>
      <c r="J88" s="12" t="s">
        <v>104</v>
      </c>
      <c r="K88" s="12" t="s">
        <v>165</v>
      </c>
      <c r="L88" s="12" t="s">
        <v>64</v>
      </c>
      <c r="M88" s="75">
        <v>18000000</v>
      </c>
      <c r="N88" s="16">
        <v>16500000</v>
      </c>
      <c r="O88" s="16">
        <v>10500000</v>
      </c>
      <c r="P88" s="18">
        <f t="shared" si="2"/>
        <v>0.63636363636363635</v>
      </c>
    </row>
    <row r="89" spans="2:16" x14ac:dyDescent="0.25">
      <c r="B89" s="11">
        <v>87</v>
      </c>
      <c r="C89" s="13" t="s">
        <v>1132</v>
      </c>
      <c r="D89" s="12" t="s">
        <v>119</v>
      </c>
      <c r="E89" s="12" t="s">
        <v>1133</v>
      </c>
      <c r="F89" s="12" t="s">
        <v>127</v>
      </c>
      <c r="G89" s="12">
        <v>24</v>
      </c>
      <c r="H89" s="12" t="s">
        <v>109</v>
      </c>
      <c r="I89" s="12" t="s">
        <v>103</v>
      </c>
      <c r="J89" s="12" t="s">
        <v>104</v>
      </c>
      <c r="K89" s="12" t="s">
        <v>191</v>
      </c>
      <c r="L89" s="12" t="s">
        <v>64</v>
      </c>
      <c r="M89" s="75">
        <v>16200000</v>
      </c>
      <c r="N89" s="16">
        <v>14850000</v>
      </c>
      <c r="O89" s="16">
        <v>9450000</v>
      </c>
      <c r="P89" s="18">
        <f t="shared" si="2"/>
        <v>0.63636363636363635</v>
      </c>
    </row>
    <row r="90" spans="2:16" x14ac:dyDescent="0.25">
      <c r="B90" s="11">
        <v>88</v>
      </c>
      <c r="C90" s="13" t="s">
        <v>1134</v>
      </c>
      <c r="D90" s="12" t="s">
        <v>119</v>
      </c>
      <c r="E90" s="12" t="s">
        <v>1135</v>
      </c>
      <c r="F90" s="12" t="s">
        <v>127</v>
      </c>
      <c r="G90" s="12">
        <v>24</v>
      </c>
      <c r="H90" s="12" t="s">
        <v>109</v>
      </c>
      <c r="I90" s="12" t="s">
        <v>103</v>
      </c>
      <c r="J90" s="12" t="s">
        <v>104</v>
      </c>
      <c r="K90" s="12" t="s">
        <v>300</v>
      </c>
      <c r="L90" s="12" t="s">
        <v>64</v>
      </c>
      <c r="M90" s="75">
        <v>17760000</v>
      </c>
      <c r="N90" s="16">
        <v>16280000</v>
      </c>
      <c r="O90" s="16">
        <v>10360000</v>
      </c>
      <c r="P90" s="18">
        <f t="shared" si="2"/>
        <v>0.63636363636363635</v>
      </c>
    </row>
    <row r="91" spans="2:16" x14ac:dyDescent="0.25">
      <c r="B91" s="11">
        <v>89</v>
      </c>
      <c r="C91" s="13" t="s">
        <v>1136</v>
      </c>
      <c r="D91" s="12" t="s">
        <v>119</v>
      </c>
      <c r="E91" s="12" t="s">
        <v>1137</v>
      </c>
      <c r="F91" s="12" t="s">
        <v>127</v>
      </c>
      <c r="G91" s="12">
        <v>24</v>
      </c>
      <c r="H91" s="12" t="s">
        <v>109</v>
      </c>
      <c r="I91" s="12" t="s">
        <v>103</v>
      </c>
      <c r="J91" s="12" t="s">
        <v>104</v>
      </c>
      <c r="K91" s="12" t="s">
        <v>165</v>
      </c>
      <c r="L91" s="12" t="s">
        <v>64</v>
      </c>
      <c r="M91" s="75">
        <v>14160000</v>
      </c>
      <c r="N91" s="16">
        <v>12980000</v>
      </c>
      <c r="O91" s="16">
        <v>8260000</v>
      </c>
      <c r="P91" s="18">
        <f t="shared" si="2"/>
        <v>0.63636363636363635</v>
      </c>
    </row>
    <row r="92" spans="2:16" x14ac:dyDescent="0.25">
      <c r="B92" s="11">
        <v>90</v>
      </c>
      <c r="C92" s="13" t="s">
        <v>1138</v>
      </c>
      <c r="D92" s="12" t="s">
        <v>119</v>
      </c>
      <c r="E92" s="12" t="s">
        <v>1139</v>
      </c>
      <c r="F92" s="12" t="s">
        <v>127</v>
      </c>
      <c r="G92" s="12">
        <v>24</v>
      </c>
      <c r="H92" s="12" t="s">
        <v>109</v>
      </c>
      <c r="I92" s="12" t="s">
        <v>103</v>
      </c>
      <c r="J92" s="12" t="s">
        <v>104</v>
      </c>
      <c r="K92" s="12" t="s">
        <v>110</v>
      </c>
      <c r="L92" s="12" t="s">
        <v>64</v>
      </c>
      <c r="M92" s="75">
        <v>13580000</v>
      </c>
      <c r="N92" s="16">
        <v>13580000</v>
      </c>
      <c r="O92" s="16">
        <v>0</v>
      </c>
      <c r="P92" s="18">
        <f t="shared" si="2"/>
        <v>0</v>
      </c>
    </row>
    <row r="93" spans="2:16" x14ac:dyDescent="0.25">
      <c r="B93" s="11">
        <v>91</v>
      </c>
      <c r="C93" s="13" t="s">
        <v>1140</v>
      </c>
      <c r="D93" s="12" t="s">
        <v>119</v>
      </c>
      <c r="E93" s="12" t="s">
        <v>1141</v>
      </c>
      <c r="F93" s="12" t="s">
        <v>127</v>
      </c>
      <c r="G93" s="12">
        <v>24</v>
      </c>
      <c r="H93" s="12" t="s">
        <v>109</v>
      </c>
      <c r="I93" s="12" t="s">
        <v>103</v>
      </c>
      <c r="J93" s="12" t="s">
        <v>104</v>
      </c>
      <c r="K93" s="12" t="s">
        <v>191</v>
      </c>
      <c r="L93" s="12" t="s">
        <v>64</v>
      </c>
      <c r="M93" s="75">
        <v>7350000</v>
      </c>
      <c r="N93" s="16">
        <v>7350000</v>
      </c>
      <c r="O93" s="16">
        <v>0</v>
      </c>
      <c r="P93" s="18">
        <f t="shared" si="2"/>
        <v>0</v>
      </c>
    </row>
    <row r="94" spans="2:16" x14ac:dyDescent="0.25">
      <c r="B94" s="11">
        <v>92</v>
      </c>
      <c r="C94" s="13" t="s">
        <v>1142</v>
      </c>
      <c r="D94" s="12" t="s">
        <v>119</v>
      </c>
      <c r="E94" s="12" t="s">
        <v>1143</v>
      </c>
      <c r="F94" s="12" t="s">
        <v>127</v>
      </c>
      <c r="G94" s="12">
        <v>24</v>
      </c>
      <c r="H94" s="12" t="s">
        <v>109</v>
      </c>
      <c r="I94" s="12" t="s">
        <v>103</v>
      </c>
      <c r="J94" s="12" t="s">
        <v>104</v>
      </c>
      <c r="K94" s="12" t="s">
        <v>113</v>
      </c>
      <c r="L94" s="12" t="s">
        <v>64</v>
      </c>
      <c r="M94" s="75">
        <v>7840000</v>
      </c>
      <c r="N94" s="16">
        <v>7840000</v>
      </c>
      <c r="O94" s="16">
        <v>0</v>
      </c>
      <c r="P94" s="18">
        <f t="shared" si="2"/>
        <v>0</v>
      </c>
    </row>
    <row r="95" spans="2:16" x14ac:dyDescent="0.25">
      <c r="B95" s="11">
        <v>93</v>
      </c>
      <c r="C95" s="13">
        <v>30364298</v>
      </c>
      <c r="D95" s="12" t="s">
        <v>99</v>
      </c>
      <c r="E95" s="12" t="s">
        <v>1144</v>
      </c>
      <c r="F95" s="12" t="s">
        <v>101</v>
      </c>
      <c r="G95" s="12">
        <v>31</v>
      </c>
      <c r="H95" s="12" t="s">
        <v>109</v>
      </c>
      <c r="I95" s="12" t="s">
        <v>103</v>
      </c>
      <c r="J95" s="12" t="s">
        <v>104</v>
      </c>
      <c r="K95" s="12" t="s">
        <v>177</v>
      </c>
      <c r="L95" s="12" t="s">
        <v>64</v>
      </c>
      <c r="M95" s="75">
        <v>1594123</v>
      </c>
      <c r="N95" s="16">
        <v>378889</v>
      </c>
      <c r="O95" s="16">
        <v>162673</v>
      </c>
      <c r="P95" s="18">
        <f t="shared" si="2"/>
        <v>0.4293421028322279</v>
      </c>
    </row>
    <row r="96" spans="2:16" ht="15.75" thickBot="1" x14ac:dyDescent="0.3">
      <c r="B96" s="26">
        <v>94</v>
      </c>
      <c r="C96" s="28">
        <v>30370627</v>
      </c>
      <c r="D96" s="27" t="s">
        <v>99</v>
      </c>
      <c r="E96" s="27" t="s">
        <v>1145</v>
      </c>
      <c r="F96" s="27" t="s">
        <v>666</v>
      </c>
      <c r="G96" s="27">
        <v>31</v>
      </c>
      <c r="H96" s="27" t="s">
        <v>109</v>
      </c>
      <c r="I96" s="27" t="s">
        <v>103</v>
      </c>
      <c r="J96" s="27" t="s">
        <v>104</v>
      </c>
      <c r="K96" s="27" t="s">
        <v>172</v>
      </c>
      <c r="L96" s="27" t="s">
        <v>63</v>
      </c>
      <c r="M96" s="77">
        <v>190000000</v>
      </c>
      <c r="N96" s="24">
        <v>19000000</v>
      </c>
      <c r="O96" s="24">
        <v>19000000</v>
      </c>
      <c r="P96" s="25">
        <f t="shared" si="2"/>
        <v>1</v>
      </c>
    </row>
  </sheetData>
  <mergeCells count="1">
    <mergeCell ref="AB1:AC1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25C9A-43DE-4132-BCD9-CADA5BD2CE0C}">
  <sheetPr codeName="Hoja24"/>
  <dimension ref="B1:AG55"/>
  <sheetViews>
    <sheetView zoomScale="80" zoomScaleNormal="80" workbookViewId="0"/>
  </sheetViews>
  <sheetFormatPr baseColWidth="10" defaultColWidth="11.42578125" defaultRowHeight="15" x14ac:dyDescent="0.25"/>
  <cols>
    <col min="1" max="1" width="11.42578125" style="2"/>
    <col min="2" max="2" width="5" style="2" customWidth="1"/>
    <col min="3" max="3" width="11.42578125" style="2"/>
    <col min="4" max="4" width="10.42578125" style="2" bestFit="1" customWidth="1"/>
    <col min="5" max="5" width="72.140625" style="2" bestFit="1" customWidth="1"/>
    <col min="6" max="6" width="41" style="2" bestFit="1" customWidth="1"/>
    <col min="7" max="7" width="25.85546875" style="2" hidden="1" customWidth="1"/>
    <col min="8" max="11" width="11.42578125" style="2"/>
    <col min="12" max="12" width="25.85546875" style="2" bestFit="1" customWidth="1"/>
    <col min="13" max="15" width="13.5703125" style="2" bestFit="1" customWidth="1"/>
    <col min="16" max="16" width="11.28515625" style="2" bestFit="1" customWidth="1"/>
    <col min="17" max="18" width="11.42578125" style="2"/>
    <col min="19" max="19" width="35.7109375" style="2" bestFit="1" customWidth="1"/>
    <col min="20" max="20" width="10.85546875" style="2" bestFit="1" customWidth="1"/>
    <col min="21" max="22" width="13.85546875" style="2" bestFit="1" customWidth="1"/>
    <col min="23" max="23" width="13.5703125" style="2" bestFit="1" customWidth="1"/>
    <col min="24" max="28" width="11.42578125" style="2"/>
    <col min="29" max="29" width="38.5703125" style="2" customWidth="1"/>
    <col min="30" max="30" width="11.42578125" style="2"/>
    <col min="31" max="32" width="13.85546875" style="2" bestFit="1" customWidth="1"/>
    <col min="33" max="33" width="13.5703125" style="2" bestFit="1" customWidth="1"/>
    <col min="34" max="16384" width="11.42578125" style="2"/>
  </cols>
  <sheetData>
    <row r="1" spans="2:33" ht="15.75" thickBot="1" x14ac:dyDescent="0.3">
      <c r="S1" s="6" t="s">
        <v>1709</v>
      </c>
      <c r="AB1" s="82" t="s">
        <v>80</v>
      </c>
      <c r="AC1" s="83"/>
    </row>
    <row r="2" spans="2:33" ht="22.5" x14ac:dyDescent="0.25">
      <c r="B2" s="7" t="s">
        <v>81</v>
      </c>
      <c r="C2" s="8" t="s">
        <v>82</v>
      </c>
      <c r="D2" s="8" t="s">
        <v>83</v>
      </c>
      <c r="E2" s="8" t="s">
        <v>84</v>
      </c>
      <c r="F2" s="8" t="s">
        <v>85</v>
      </c>
      <c r="G2" s="8" t="s">
        <v>85</v>
      </c>
      <c r="H2" s="8" t="s">
        <v>86</v>
      </c>
      <c r="I2" s="8" t="s">
        <v>87</v>
      </c>
      <c r="J2" s="8" t="s">
        <v>88</v>
      </c>
      <c r="K2" s="8" t="s">
        <v>89</v>
      </c>
      <c r="L2" s="7" t="s">
        <v>90</v>
      </c>
      <c r="M2" s="7" t="s">
        <v>91</v>
      </c>
      <c r="N2" s="7" t="s">
        <v>1</v>
      </c>
      <c r="O2" s="76" t="s">
        <v>1708</v>
      </c>
      <c r="P2" s="7" t="s">
        <v>92</v>
      </c>
      <c r="S2" s="7" t="s">
        <v>90</v>
      </c>
      <c r="T2" s="8" t="s">
        <v>93</v>
      </c>
      <c r="U2" s="8" t="s">
        <v>94</v>
      </c>
      <c r="V2" s="8" t="s">
        <v>1</v>
      </c>
      <c r="W2" s="8" t="s">
        <v>1708</v>
      </c>
      <c r="X2" s="9" t="s">
        <v>95</v>
      </c>
      <c r="AB2" s="7" t="s">
        <v>96</v>
      </c>
      <c r="AC2" s="10" t="s">
        <v>97</v>
      </c>
      <c r="AD2" s="8" t="s">
        <v>93</v>
      </c>
      <c r="AE2" s="8" t="s">
        <v>94</v>
      </c>
      <c r="AF2" s="8" t="s">
        <v>1</v>
      </c>
      <c r="AG2" s="9" t="s">
        <v>98</v>
      </c>
    </row>
    <row r="3" spans="2:33" x14ac:dyDescent="0.25">
      <c r="B3" s="11">
        <v>1</v>
      </c>
      <c r="C3" s="13">
        <v>29</v>
      </c>
      <c r="D3" s="12" t="s">
        <v>119</v>
      </c>
      <c r="E3" s="12" t="s">
        <v>1146</v>
      </c>
      <c r="F3" s="12" t="s">
        <v>779</v>
      </c>
      <c r="G3" s="12">
        <v>29</v>
      </c>
      <c r="H3" s="12" t="s">
        <v>109</v>
      </c>
      <c r="I3" s="12" t="s">
        <v>122</v>
      </c>
      <c r="J3" s="12" t="s">
        <v>104</v>
      </c>
      <c r="K3" s="12" t="s">
        <v>104</v>
      </c>
      <c r="L3" s="12" t="s">
        <v>67</v>
      </c>
      <c r="M3" s="75">
        <v>17356000</v>
      </c>
      <c r="N3" s="16">
        <v>17356000</v>
      </c>
      <c r="O3" s="16">
        <v>8910231</v>
      </c>
      <c r="P3" s="18">
        <f t="shared" ref="P3:P34" si="0">+O3/N3</f>
        <v>0.51338044480294998</v>
      </c>
      <c r="S3" s="17" t="s">
        <v>67</v>
      </c>
      <c r="T3" s="31">
        <f>+COUNTIF($L$2:$L$151,S3)</f>
        <v>46</v>
      </c>
      <c r="U3" s="16">
        <f>+SUMIF($L$3:$L$151,S3,$M$3:$M$151)</f>
        <v>188508270666</v>
      </c>
      <c r="V3" s="16">
        <f>+SUMIF($L$3:$L$151,S3,$N$3:$N$151)</f>
        <v>148592246485</v>
      </c>
      <c r="W3" s="16">
        <f>+SUMIF($L$3:$L$151,S3,$O$3:$O$151)</f>
        <v>76120747842</v>
      </c>
      <c r="X3" s="18">
        <f>+W3/V3</f>
        <v>0.51227940651455317</v>
      </c>
      <c r="AB3" s="17">
        <v>22</v>
      </c>
      <c r="AC3" s="19" t="s">
        <v>1147</v>
      </c>
      <c r="AD3" s="15">
        <f>+COUNTIF($G$2:$G$150,AB3)</f>
        <v>5</v>
      </c>
      <c r="AE3" s="16">
        <f>+SUMIF($G$3:$G$150,AB3,$M$3:$M$150)</f>
        <v>331600000</v>
      </c>
      <c r="AF3" s="16">
        <f>+SUMIF($G$3:$G$150,AB3,$N$3:$N$150)</f>
        <v>123844000</v>
      </c>
      <c r="AG3" s="18">
        <f>+AF3/$AF$8</f>
        <v>8.3265182338502868E-4</v>
      </c>
    </row>
    <row r="4" spans="2:33" x14ac:dyDescent="0.25">
      <c r="B4" s="11">
        <v>2</v>
      </c>
      <c r="C4" s="13">
        <v>30003943</v>
      </c>
      <c r="D4" s="12" t="s">
        <v>99</v>
      </c>
      <c r="E4" s="12" t="s">
        <v>1148</v>
      </c>
      <c r="F4" s="12" t="s">
        <v>101</v>
      </c>
      <c r="G4" s="12">
        <v>31</v>
      </c>
      <c r="H4" s="12" t="s">
        <v>109</v>
      </c>
      <c r="I4" s="12" t="s">
        <v>103</v>
      </c>
      <c r="J4" s="12" t="s">
        <v>104</v>
      </c>
      <c r="K4" s="12" t="s">
        <v>177</v>
      </c>
      <c r="L4" s="12" t="s">
        <v>67</v>
      </c>
      <c r="M4" s="75">
        <v>29140941666</v>
      </c>
      <c r="N4" s="16">
        <v>8183495000</v>
      </c>
      <c r="O4" s="16">
        <v>4472750979</v>
      </c>
      <c r="P4" s="18">
        <f t="shared" si="0"/>
        <v>0.54655755016652419</v>
      </c>
      <c r="S4" s="17" t="s">
        <v>66</v>
      </c>
      <c r="T4" s="31">
        <f>+COUNTIF($L$2:$L$151,S4)</f>
        <v>7</v>
      </c>
      <c r="U4" s="16">
        <f>+SUMIF($L$3:$L$151,S4,$M$3:$M$151)</f>
        <v>2890973523</v>
      </c>
      <c r="V4" s="16">
        <f>+SUMIF($L$3:$L$151,S4,$N$3:$N$151)</f>
        <v>142190313</v>
      </c>
      <c r="W4" s="16">
        <f>+SUMIF($L$3:$L$151,S4,$O$3:$O$151)</f>
        <v>66376000</v>
      </c>
      <c r="X4" s="18">
        <f>+W4/V4</f>
        <v>0.46681098451481712</v>
      </c>
      <c r="AB4" s="17">
        <v>29</v>
      </c>
      <c r="AC4" s="19" t="s">
        <v>776</v>
      </c>
      <c r="AD4" s="15">
        <f t="shared" ref="AD4:AD7" si="1">+COUNTIF($G$2:$G$150,AB4)</f>
        <v>1</v>
      </c>
      <c r="AE4" s="16">
        <f>+SUMIF($G$3:$G$150,AB4,$M$3:$M$150)</f>
        <v>17356000</v>
      </c>
      <c r="AF4" s="16">
        <f>+SUMIF($G$3:$G$150,AB4,$N$3:$N$150)</f>
        <v>17356000</v>
      </c>
      <c r="AG4" s="18">
        <f>+AF4/$AF$8</f>
        <v>1.1669120059648071E-4</v>
      </c>
    </row>
    <row r="5" spans="2:33" ht="15.75" thickBot="1" x14ac:dyDescent="0.3">
      <c r="B5" s="11">
        <v>3</v>
      </c>
      <c r="C5" s="13">
        <v>30071084</v>
      </c>
      <c r="D5" s="12" t="s">
        <v>99</v>
      </c>
      <c r="E5" s="12" t="s">
        <v>1149</v>
      </c>
      <c r="F5" s="12" t="s">
        <v>101</v>
      </c>
      <c r="G5" s="12">
        <v>31</v>
      </c>
      <c r="H5" s="12" t="s">
        <v>653</v>
      </c>
      <c r="I5" s="12" t="s">
        <v>103</v>
      </c>
      <c r="J5" s="12" t="s">
        <v>104</v>
      </c>
      <c r="K5" s="12" t="s">
        <v>165</v>
      </c>
      <c r="L5" s="12" t="s">
        <v>67</v>
      </c>
      <c r="M5" s="75">
        <v>250000000</v>
      </c>
      <c r="N5" s="16">
        <v>51300000</v>
      </c>
      <c r="O5" s="16">
        <v>0</v>
      </c>
      <c r="P5" s="18">
        <f t="shared" si="0"/>
        <v>0</v>
      </c>
      <c r="S5" s="21" t="s">
        <v>124</v>
      </c>
      <c r="T5" s="23">
        <f>+SUM(T3:T4)</f>
        <v>53</v>
      </c>
      <c r="U5" s="24">
        <f>+SUM(U3:U4)</f>
        <v>191399244189</v>
      </c>
      <c r="V5" s="24">
        <f>+SUM(V3:V4)</f>
        <v>148734436798</v>
      </c>
      <c r="W5" s="24">
        <f>+SUM(W3:W4)</f>
        <v>76187123842</v>
      </c>
      <c r="X5" s="25">
        <f>+W5/V5</f>
        <v>0.51223593864460359</v>
      </c>
      <c r="AB5" s="17">
        <v>31</v>
      </c>
      <c r="AC5" s="20" t="s">
        <v>111</v>
      </c>
      <c r="AD5" s="15">
        <f t="shared" si="1"/>
        <v>36</v>
      </c>
      <c r="AE5" s="16">
        <f>+SUMIF($G$3:$G$150,AB5,$M$3:$M$150)</f>
        <v>60826193666</v>
      </c>
      <c r="AF5" s="16">
        <f>+SUMIF($G$3:$G$150,AB5,$N$3:$N$150)</f>
        <v>20910169485</v>
      </c>
      <c r="AG5" s="18">
        <f>+AF5/$AF$8</f>
        <v>0.14058727713070665</v>
      </c>
    </row>
    <row r="6" spans="2:33" x14ac:dyDescent="0.25">
      <c r="B6" s="11">
        <v>4</v>
      </c>
      <c r="C6" s="13">
        <v>30074297</v>
      </c>
      <c r="D6" s="12" t="s">
        <v>99</v>
      </c>
      <c r="E6" s="12" t="s">
        <v>1150</v>
      </c>
      <c r="F6" s="12" t="s">
        <v>101</v>
      </c>
      <c r="G6" s="12">
        <v>31</v>
      </c>
      <c r="H6" s="12" t="s">
        <v>109</v>
      </c>
      <c r="I6" s="12" t="s">
        <v>122</v>
      </c>
      <c r="J6" s="12" t="s">
        <v>104</v>
      </c>
      <c r="K6" s="12" t="s">
        <v>104</v>
      </c>
      <c r="L6" s="12" t="s">
        <v>67</v>
      </c>
      <c r="M6" s="75">
        <v>38400000</v>
      </c>
      <c r="N6" s="16">
        <v>38400000</v>
      </c>
      <c r="O6" s="16">
        <v>9750000</v>
      </c>
      <c r="P6" s="18">
        <f t="shared" si="0"/>
        <v>0.25390625</v>
      </c>
      <c r="AB6" s="17">
        <v>32</v>
      </c>
      <c r="AC6" s="20" t="s">
        <v>114</v>
      </c>
      <c r="AD6" s="15">
        <f t="shared" si="1"/>
        <v>1</v>
      </c>
      <c r="AE6" s="16">
        <f>+SUMIF($G$3:$G$150,AB6,$M$3:$M$150)</f>
        <v>50309067000</v>
      </c>
      <c r="AF6" s="16">
        <f>+SUMIF($G$3:$G$150,AB6,$N$3:$N$150)</f>
        <v>50309067000</v>
      </c>
      <c r="AG6" s="18">
        <f>+AF6/$AF$8</f>
        <v>0.33824760481209887</v>
      </c>
    </row>
    <row r="7" spans="2:33" x14ac:dyDescent="0.25">
      <c r="B7" s="11">
        <v>5</v>
      </c>
      <c r="C7" s="13">
        <v>30075875</v>
      </c>
      <c r="D7" s="12" t="s">
        <v>99</v>
      </c>
      <c r="E7" s="12" t="s">
        <v>1151</v>
      </c>
      <c r="F7" s="12" t="s">
        <v>101</v>
      </c>
      <c r="G7" s="12">
        <v>31</v>
      </c>
      <c r="H7" s="12" t="s">
        <v>653</v>
      </c>
      <c r="I7" s="12" t="s">
        <v>103</v>
      </c>
      <c r="J7" s="12" t="s">
        <v>104</v>
      </c>
      <c r="K7" s="12" t="s">
        <v>177</v>
      </c>
      <c r="L7" s="12" t="s">
        <v>67</v>
      </c>
      <c r="M7" s="75">
        <v>404540000</v>
      </c>
      <c r="N7" s="16">
        <v>500</v>
      </c>
      <c r="O7" s="16">
        <v>0</v>
      </c>
      <c r="P7" s="18">
        <f t="shared" si="0"/>
        <v>0</v>
      </c>
      <c r="AB7" s="17">
        <v>33</v>
      </c>
      <c r="AC7" s="20" t="s">
        <v>117</v>
      </c>
      <c r="AD7" s="15">
        <f t="shared" si="1"/>
        <v>10</v>
      </c>
      <c r="AE7" s="16">
        <f>+SUMIF($G$3:$G$150,AB7,$M$3:$M$150)</f>
        <v>79915027523</v>
      </c>
      <c r="AF7" s="16">
        <f>+SUMIF($G$3:$G$150,AB7,$N$3:$N$150)</f>
        <v>77374000313</v>
      </c>
      <c r="AG7" s="18">
        <f>+AF7/$AF$8</f>
        <v>0.52021577503321292</v>
      </c>
    </row>
    <row r="8" spans="2:33" ht="15.75" thickBot="1" x14ac:dyDescent="0.3">
      <c r="B8" s="11">
        <v>6</v>
      </c>
      <c r="C8" s="13">
        <v>30082413</v>
      </c>
      <c r="D8" s="12" t="s">
        <v>99</v>
      </c>
      <c r="E8" s="12" t="s">
        <v>1152</v>
      </c>
      <c r="F8" s="12" t="s">
        <v>101</v>
      </c>
      <c r="G8" s="12">
        <v>31</v>
      </c>
      <c r="H8" s="12" t="s">
        <v>653</v>
      </c>
      <c r="I8" s="12" t="s">
        <v>103</v>
      </c>
      <c r="J8" s="12" t="s">
        <v>104</v>
      </c>
      <c r="K8" s="12" t="s">
        <v>164</v>
      </c>
      <c r="L8" s="12" t="s">
        <v>67</v>
      </c>
      <c r="M8" s="75">
        <v>422000000</v>
      </c>
      <c r="N8" s="16">
        <v>422000000</v>
      </c>
      <c r="O8" s="16">
        <v>106012098</v>
      </c>
      <c r="P8" s="18">
        <f t="shared" si="0"/>
        <v>0.25121350236966827</v>
      </c>
      <c r="AB8" s="21" t="s">
        <v>124</v>
      </c>
      <c r="AC8" s="22"/>
      <c r="AD8" s="23">
        <f>+SUM(AD3:AD7)</f>
        <v>53</v>
      </c>
      <c r="AE8" s="16">
        <f>+SUM(AE3:AE7)</f>
        <v>191399244189</v>
      </c>
      <c r="AF8" s="16">
        <f>+SUM(AF3:AF7)</f>
        <v>148734436798</v>
      </c>
      <c r="AG8" s="18">
        <f>+SUM(AG3:AG7)</f>
        <v>1</v>
      </c>
    </row>
    <row r="9" spans="2:33" x14ac:dyDescent="0.25">
      <c r="B9" s="11">
        <v>7</v>
      </c>
      <c r="C9" s="13">
        <v>30084244</v>
      </c>
      <c r="D9" s="12" t="s">
        <v>99</v>
      </c>
      <c r="E9" s="12" t="s">
        <v>1153</v>
      </c>
      <c r="F9" s="12" t="s">
        <v>101</v>
      </c>
      <c r="G9" s="12">
        <v>31</v>
      </c>
      <c r="H9" s="12" t="s">
        <v>109</v>
      </c>
      <c r="I9" s="12" t="s">
        <v>103</v>
      </c>
      <c r="J9" s="12" t="s">
        <v>104</v>
      </c>
      <c r="K9" s="12" t="s">
        <v>165</v>
      </c>
      <c r="L9" s="12" t="s">
        <v>67</v>
      </c>
      <c r="M9" s="75">
        <v>1202746000</v>
      </c>
      <c r="N9" s="16">
        <v>1004968000</v>
      </c>
      <c r="O9" s="16">
        <v>194009723</v>
      </c>
      <c r="P9" s="18">
        <f t="shared" si="0"/>
        <v>0.19305064738379729</v>
      </c>
    </row>
    <row r="10" spans="2:33" x14ac:dyDescent="0.25">
      <c r="B10" s="11">
        <v>8</v>
      </c>
      <c r="C10" s="13">
        <v>30095966</v>
      </c>
      <c r="D10" s="12" t="s">
        <v>99</v>
      </c>
      <c r="E10" s="12" t="s">
        <v>1154</v>
      </c>
      <c r="F10" s="12" t="s">
        <v>101</v>
      </c>
      <c r="G10" s="12">
        <v>31</v>
      </c>
      <c r="H10" s="12" t="s">
        <v>653</v>
      </c>
      <c r="I10" s="12" t="s">
        <v>103</v>
      </c>
      <c r="J10" s="12" t="s">
        <v>104</v>
      </c>
      <c r="K10" s="12" t="s">
        <v>191</v>
      </c>
      <c r="L10" s="12" t="s">
        <v>67</v>
      </c>
      <c r="M10" s="75">
        <v>274415000</v>
      </c>
      <c r="N10" s="16">
        <v>75356000</v>
      </c>
      <c r="O10" s="16">
        <v>9900000</v>
      </c>
      <c r="P10" s="18">
        <f t="shared" si="0"/>
        <v>0.13137640002123255</v>
      </c>
    </row>
    <row r="11" spans="2:33" x14ac:dyDescent="0.25">
      <c r="B11" s="11">
        <v>9</v>
      </c>
      <c r="C11" s="13">
        <v>30109271</v>
      </c>
      <c r="D11" s="12" t="s">
        <v>99</v>
      </c>
      <c r="E11" s="12" t="s">
        <v>1155</v>
      </c>
      <c r="F11" s="12" t="s">
        <v>101</v>
      </c>
      <c r="G11" s="12">
        <v>31</v>
      </c>
      <c r="H11" s="12" t="s">
        <v>109</v>
      </c>
      <c r="I11" s="12" t="s">
        <v>103</v>
      </c>
      <c r="J11" s="12" t="s">
        <v>104</v>
      </c>
      <c r="K11" s="12" t="s">
        <v>113</v>
      </c>
      <c r="L11" s="12" t="s">
        <v>67</v>
      </c>
      <c r="M11" s="75">
        <v>359521000</v>
      </c>
      <c r="N11" s="16">
        <v>107451768</v>
      </c>
      <c r="O11" s="16">
        <v>0</v>
      </c>
      <c r="P11" s="18">
        <f t="shared" si="0"/>
        <v>0</v>
      </c>
    </row>
    <row r="12" spans="2:33" x14ac:dyDescent="0.25">
      <c r="B12" s="11">
        <v>10</v>
      </c>
      <c r="C12" s="13">
        <v>30117629</v>
      </c>
      <c r="D12" s="12" t="s">
        <v>99</v>
      </c>
      <c r="E12" s="12" t="s">
        <v>1156</v>
      </c>
      <c r="F12" s="12" t="s">
        <v>101</v>
      </c>
      <c r="G12" s="12">
        <v>31</v>
      </c>
      <c r="H12" s="12" t="s">
        <v>109</v>
      </c>
      <c r="I12" s="12" t="s">
        <v>103</v>
      </c>
      <c r="J12" s="12" t="s">
        <v>104</v>
      </c>
      <c r="K12" s="12" t="s">
        <v>165</v>
      </c>
      <c r="L12" s="12" t="s">
        <v>67</v>
      </c>
      <c r="M12" s="75">
        <v>183316000</v>
      </c>
      <c r="N12" s="16">
        <v>65351240</v>
      </c>
      <c r="O12" s="16">
        <v>0</v>
      </c>
      <c r="P12" s="18">
        <f t="shared" si="0"/>
        <v>0</v>
      </c>
    </row>
    <row r="13" spans="2:33" x14ac:dyDescent="0.25">
      <c r="B13" s="11">
        <v>11</v>
      </c>
      <c r="C13" s="13">
        <v>30117989</v>
      </c>
      <c r="D13" s="12" t="s">
        <v>99</v>
      </c>
      <c r="E13" s="12" t="s">
        <v>1157</v>
      </c>
      <c r="F13" s="12" t="s">
        <v>101</v>
      </c>
      <c r="G13" s="12">
        <v>31</v>
      </c>
      <c r="H13" s="12" t="s">
        <v>109</v>
      </c>
      <c r="I13" s="12" t="s">
        <v>103</v>
      </c>
      <c r="J13" s="12" t="s">
        <v>104</v>
      </c>
      <c r="K13" s="12" t="s">
        <v>116</v>
      </c>
      <c r="L13" s="12" t="s">
        <v>67</v>
      </c>
      <c r="M13" s="75">
        <v>900000000</v>
      </c>
      <c r="N13" s="16">
        <v>708637000</v>
      </c>
      <c r="O13" s="16">
        <v>182764253</v>
      </c>
      <c r="P13" s="18">
        <f t="shared" si="0"/>
        <v>0.25790955453920694</v>
      </c>
    </row>
    <row r="14" spans="2:33" x14ac:dyDescent="0.25">
      <c r="B14" s="11">
        <v>12</v>
      </c>
      <c r="C14" s="13">
        <v>30131318</v>
      </c>
      <c r="D14" s="12" t="s">
        <v>99</v>
      </c>
      <c r="E14" s="12" t="s">
        <v>1158</v>
      </c>
      <c r="F14" s="12" t="s">
        <v>101</v>
      </c>
      <c r="G14" s="12">
        <v>31</v>
      </c>
      <c r="H14" s="12" t="s">
        <v>109</v>
      </c>
      <c r="I14" s="12" t="s">
        <v>103</v>
      </c>
      <c r="J14" s="12" t="s">
        <v>104</v>
      </c>
      <c r="K14" s="12" t="s">
        <v>191</v>
      </c>
      <c r="L14" s="12" t="s">
        <v>67</v>
      </c>
      <c r="M14" s="75">
        <v>4056158000</v>
      </c>
      <c r="N14" s="16">
        <v>1167767000</v>
      </c>
      <c r="O14" s="16">
        <v>700504790</v>
      </c>
      <c r="P14" s="18">
        <f t="shared" si="0"/>
        <v>0.59986691694490424</v>
      </c>
    </row>
    <row r="15" spans="2:33" x14ac:dyDescent="0.25">
      <c r="B15" s="11">
        <v>13</v>
      </c>
      <c r="C15" s="13">
        <v>30134269</v>
      </c>
      <c r="D15" s="12" t="s">
        <v>99</v>
      </c>
      <c r="E15" s="12" t="s">
        <v>1159</v>
      </c>
      <c r="F15" s="12" t="s">
        <v>101</v>
      </c>
      <c r="G15" s="12">
        <v>31</v>
      </c>
      <c r="H15" s="12" t="s">
        <v>109</v>
      </c>
      <c r="I15" s="12" t="s">
        <v>103</v>
      </c>
      <c r="J15" s="12" t="s">
        <v>104</v>
      </c>
      <c r="K15" s="12" t="s">
        <v>189</v>
      </c>
      <c r="L15" s="12" t="s">
        <v>67</v>
      </c>
      <c r="M15" s="75">
        <v>168155000</v>
      </c>
      <c r="N15" s="16">
        <v>168155000</v>
      </c>
      <c r="O15" s="16">
        <v>71748326</v>
      </c>
      <c r="P15" s="18">
        <f t="shared" si="0"/>
        <v>0.42667970622342483</v>
      </c>
    </row>
    <row r="16" spans="2:33" x14ac:dyDescent="0.25">
      <c r="B16" s="11">
        <v>14</v>
      </c>
      <c r="C16" s="13">
        <v>30277373</v>
      </c>
      <c r="D16" s="12" t="s">
        <v>99</v>
      </c>
      <c r="E16" s="12" t="s">
        <v>1160</v>
      </c>
      <c r="F16" s="12" t="s">
        <v>101</v>
      </c>
      <c r="G16" s="12">
        <v>31</v>
      </c>
      <c r="H16" s="12" t="s">
        <v>109</v>
      </c>
      <c r="I16" s="12" t="s">
        <v>103</v>
      </c>
      <c r="J16" s="12" t="s">
        <v>104</v>
      </c>
      <c r="K16" s="12" t="s">
        <v>113</v>
      </c>
      <c r="L16" s="12" t="s">
        <v>67</v>
      </c>
      <c r="M16" s="75">
        <v>720955000</v>
      </c>
      <c r="N16" s="16">
        <v>145878000</v>
      </c>
      <c r="O16" s="16">
        <v>145315732</v>
      </c>
      <c r="P16" s="18">
        <f t="shared" si="0"/>
        <v>0.99614562853891608</v>
      </c>
    </row>
    <row r="17" spans="2:16" x14ac:dyDescent="0.25">
      <c r="B17" s="11">
        <v>15</v>
      </c>
      <c r="C17" s="13">
        <v>30292472</v>
      </c>
      <c r="D17" s="12" t="s">
        <v>99</v>
      </c>
      <c r="E17" s="12" t="s">
        <v>1161</v>
      </c>
      <c r="F17" s="12" t="s">
        <v>101</v>
      </c>
      <c r="G17" s="12">
        <v>31</v>
      </c>
      <c r="H17" s="12" t="s">
        <v>102</v>
      </c>
      <c r="I17" s="12" t="s">
        <v>103</v>
      </c>
      <c r="J17" s="12" t="s">
        <v>104</v>
      </c>
      <c r="K17" s="12" t="s">
        <v>191</v>
      </c>
      <c r="L17" s="12" t="s">
        <v>67</v>
      </c>
      <c r="M17" s="75">
        <v>297500000</v>
      </c>
      <c r="N17" s="16">
        <v>65934000</v>
      </c>
      <c r="O17" s="16">
        <v>0</v>
      </c>
      <c r="P17" s="18">
        <f t="shared" si="0"/>
        <v>0</v>
      </c>
    </row>
    <row r="18" spans="2:16" x14ac:dyDescent="0.25">
      <c r="B18" s="11">
        <v>16</v>
      </c>
      <c r="C18" s="13">
        <v>30347124</v>
      </c>
      <c r="D18" s="12" t="s">
        <v>99</v>
      </c>
      <c r="E18" s="12" t="s">
        <v>1162</v>
      </c>
      <c r="F18" s="12" t="s">
        <v>101</v>
      </c>
      <c r="G18" s="12">
        <v>31</v>
      </c>
      <c r="H18" s="12" t="s">
        <v>653</v>
      </c>
      <c r="I18" s="12" t="s">
        <v>103</v>
      </c>
      <c r="J18" s="12" t="s">
        <v>104</v>
      </c>
      <c r="K18" s="12" t="s">
        <v>191</v>
      </c>
      <c r="L18" s="12" t="s">
        <v>67</v>
      </c>
      <c r="M18" s="75">
        <v>242432000</v>
      </c>
      <c r="N18" s="16">
        <v>77246650</v>
      </c>
      <c r="O18" s="16">
        <v>0</v>
      </c>
      <c r="P18" s="18">
        <f t="shared" si="0"/>
        <v>0</v>
      </c>
    </row>
    <row r="19" spans="2:16" x14ac:dyDescent="0.25">
      <c r="B19" s="11">
        <v>17</v>
      </c>
      <c r="C19" s="13">
        <v>30353322</v>
      </c>
      <c r="D19" s="12" t="s">
        <v>99</v>
      </c>
      <c r="E19" s="12" t="s">
        <v>1163</v>
      </c>
      <c r="F19" s="12" t="s">
        <v>101</v>
      </c>
      <c r="G19" s="12">
        <v>31</v>
      </c>
      <c r="H19" s="12" t="s">
        <v>653</v>
      </c>
      <c r="I19" s="12" t="s">
        <v>103</v>
      </c>
      <c r="J19" s="12" t="s">
        <v>104</v>
      </c>
      <c r="K19" s="12" t="s">
        <v>191</v>
      </c>
      <c r="L19" s="12" t="s">
        <v>67</v>
      </c>
      <c r="M19" s="75">
        <v>3826438000</v>
      </c>
      <c r="N19" s="16">
        <v>72409000</v>
      </c>
      <c r="O19" s="16">
        <v>72406884</v>
      </c>
      <c r="P19" s="18">
        <f t="shared" si="0"/>
        <v>0.99997077711334226</v>
      </c>
    </row>
    <row r="20" spans="2:16" x14ac:dyDescent="0.25">
      <c r="B20" s="11">
        <v>18</v>
      </c>
      <c r="C20" s="13">
        <v>30383472</v>
      </c>
      <c r="D20" s="12" t="s">
        <v>99</v>
      </c>
      <c r="E20" s="12" t="s">
        <v>1164</v>
      </c>
      <c r="F20" s="12" t="s">
        <v>101</v>
      </c>
      <c r="G20" s="12">
        <v>31</v>
      </c>
      <c r="H20" s="12" t="s">
        <v>109</v>
      </c>
      <c r="I20" s="12" t="s">
        <v>103</v>
      </c>
      <c r="J20" s="12" t="s">
        <v>104</v>
      </c>
      <c r="K20" s="12" t="s">
        <v>189</v>
      </c>
      <c r="L20" s="12" t="s">
        <v>67</v>
      </c>
      <c r="M20" s="75">
        <v>1965674000</v>
      </c>
      <c r="N20" s="16">
        <v>8801327</v>
      </c>
      <c r="O20" s="16">
        <v>0</v>
      </c>
      <c r="P20" s="18">
        <f t="shared" si="0"/>
        <v>0</v>
      </c>
    </row>
    <row r="21" spans="2:16" x14ac:dyDescent="0.25">
      <c r="B21" s="11">
        <v>19</v>
      </c>
      <c r="C21" s="13">
        <v>30385123</v>
      </c>
      <c r="D21" s="12" t="s">
        <v>99</v>
      </c>
      <c r="E21" s="12" t="s">
        <v>1165</v>
      </c>
      <c r="F21" s="12" t="s">
        <v>101</v>
      </c>
      <c r="G21" s="12">
        <v>31</v>
      </c>
      <c r="H21" s="12" t="s">
        <v>653</v>
      </c>
      <c r="I21" s="12" t="s">
        <v>103</v>
      </c>
      <c r="J21" s="12" t="s">
        <v>104</v>
      </c>
      <c r="K21" s="12" t="s">
        <v>191</v>
      </c>
      <c r="L21" s="12" t="s">
        <v>67</v>
      </c>
      <c r="M21" s="75">
        <v>240824000</v>
      </c>
      <c r="N21" s="16">
        <v>204766000</v>
      </c>
      <c r="O21" s="16">
        <v>48750000</v>
      </c>
      <c r="P21" s="18">
        <f t="shared" si="0"/>
        <v>0.2380766338161609</v>
      </c>
    </row>
    <row r="22" spans="2:16" x14ac:dyDescent="0.25">
      <c r="B22" s="11">
        <v>20</v>
      </c>
      <c r="C22" s="13">
        <v>30392334</v>
      </c>
      <c r="D22" s="12" t="s">
        <v>99</v>
      </c>
      <c r="E22" s="12" t="s">
        <v>1166</v>
      </c>
      <c r="F22" s="12" t="s">
        <v>101</v>
      </c>
      <c r="G22" s="12">
        <v>31</v>
      </c>
      <c r="H22" s="12" t="s">
        <v>653</v>
      </c>
      <c r="I22" s="12" t="s">
        <v>122</v>
      </c>
      <c r="J22" s="12" t="s">
        <v>104</v>
      </c>
      <c r="K22" s="12" t="s">
        <v>104</v>
      </c>
      <c r="L22" s="12" t="s">
        <v>67</v>
      </c>
      <c r="M22" s="75">
        <v>202347000</v>
      </c>
      <c r="N22" s="16">
        <v>56978000</v>
      </c>
      <c r="O22" s="16">
        <v>0</v>
      </c>
      <c r="P22" s="18">
        <f t="shared" si="0"/>
        <v>0</v>
      </c>
    </row>
    <row r="23" spans="2:16" x14ac:dyDescent="0.25">
      <c r="B23" s="11">
        <v>21</v>
      </c>
      <c r="C23" s="13">
        <v>30393002</v>
      </c>
      <c r="D23" s="12" t="s">
        <v>99</v>
      </c>
      <c r="E23" s="12" t="s">
        <v>1167</v>
      </c>
      <c r="F23" s="12" t="s">
        <v>101</v>
      </c>
      <c r="G23" s="12">
        <v>31</v>
      </c>
      <c r="H23" s="12" t="s">
        <v>653</v>
      </c>
      <c r="I23" s="12" t="s">
        <v>103</v>
      </c>
      <c r="J23" s="12" t="s">
        <v>104</v>
      </c>
      <c r="K23" s="12" t="s">
        <v>191</v>
      </c>
      <c r="L23" s="12" t="s">
        <v>67</v>
      </c>
      <c r="M23" s="75">
        <v>350000000</v>
      </c>
      <c r="N23" s="16">
        <v>51300000</v>
      </c>
      <c r="O23" s="16">
        <v>0</v>
      </c>
      <c r="P23" s="18">
        <f t="shared" si="0"/>
        <v>0</v>
      </c>
    </row>
    <row r="24" spans="2:16" x14ac:dyDescent="0.25">
      <c r="B24" s="11">
        <v>22</v>
      </c>
      <c r="C24" s="13">
        <v>30425976</v>
      </c>
      <c r="D24" s="12" t="s">
        <v>119</v>
      </c>
      <c r="E24" s="12" t="s">
        <v>1168</v>
      </c>
      <c r="F24" s="12" t="s">
        <v>101</v>
      </c>
      <c r="G24" s="12">
        <v>31</v>
      </c>
      <c r="H24" s="12" t="s">
        <v>653</v>
      </c>
      <c r="I24" s="12" t="s">
        <v>103</v>
      </c>
      <c r="J24" s="12" t="s">
        <v>104</v>
      </c>
      <c r="K24" s="12" t="s">
        <v>172</v>
      </c>
      <c r="L24" s="12" t="s">
        <v>67</v>
      </c>
      <c r="M24" s="75">
        <v>171219000</v>
      </c>
      <c r="N24" s="16">
        <v>54542000</v>
      </c>
      <c r="O24" s="16">
        <v>31098538</v>
      </c>
      <c r="P24" s="18">
        <f t="shared" si="0"/>
        <v>0.57017597447838364</v>
      </c>
    </row>
    <row r="25" spans="2:16" x14ac:dyDescent="0.25">
      <c r="B25" s="11">
        <v>23</v>
      </c>
      <c r="C25" s="13" t="s">
        <v>1169</v>
      </c>
      <c r="D25" s="12" t="s">
        <v>119</v>
      </c>
      <c r="E25" s="12" t="s">
        <v>1170</v>
      </c>
      <c r="F25" s="12" t="s">
        <v>101</v>
      </c>
      <c r="G25" s="12">
        <v>31</v>
      </c>
      <c r="H25" s="12" t="s">
        <v>109</v>
      </c>
      <c r="I25" s="12" t="s">
        <v>122</v>
      </c>
      <c r="J25" s="12" t="s">
        <v>104</v>
      </c>
      <c r="K25" s="12" t="s">
        <v>104</v>
      </c>
      <c r="L25" s="12" t="s">
        <v>67</v>
      </c>
      <c r="M25" s="75">
        <v>1670240000</v>
      </c>
      <c r="N25" s="16">
        <v>423783000</v>
      </c>
      <c r="O25" s="16">
        <v>235755471</v>
      </c>
      <c r="P25" s="18">
        <f t="shared" si="0"/>
        <v>0.55631177041079982</v>
      </c>
    </row>
    <row r="26" spans="2:16" x14ac:dyDescent="0.25">
      <c r="B26" s="11">
        <v>24</v>
      </c>
      <c r="C26" s="13">
        <v>30460052</v>
      </c>
      <c r="D26" s="12" t="s">
        <v>99</v>
      </c>
      <c r="E26" s="12" t="s">
        <v>1171</v>
      </c>
      <c r="F26" s="12" t="s">
        <v>101</v>
      </c>
      <c r="G26" s="12">
        <v>31</v>
      </c>
      <c r="H26" s="12" t="s">
        <v>109</v>
      </c>
      <c r="I26" s="12" t="s">
        <v>122</v>
      </c>
      <c r="J26" s="12" t="s">
        <v>104</v>
      </c>
      <c r="K26" s="12" t="s">
        <v>104</v>
      </c>
      <c r="L26" s="12" t="s">
        <v>67</v>
      </c>
      <c r="M26" s="75">
        <v>2072410000</v>
      </c>
      <c r="N26" s="16">
        <v>335891000</v>
      </c>
      <c r="O26" s="16">
        <v>137782694</v>
      </c>
      <c r="P26" s="18">
        <f t="shared" si="0"/>
        <v>0.4102006126987624</v>
      </c>
    </row>
    <row r="27" spans="2:16" x14ac:dyDescent="0.25">
      <c r="B27" s="11">
        <v>25</v>
      </c>
      <c r="C27" s="13">
        <v>30460171</v>
      </c>
      <c r="D27" s="12" t="s">
        <v>99</v>
      </c>
      <c r="E27" s="12" t="s">
        <v>1172</v>
      </c>
      <c r="F27" s="12" t="s">
        <v>101</v>
      </c>
      <c r="G27" s="12">
        <v>31</v>
      </c>
      <c r="H27" s="12" t="s">
        <v>653</v>
      </c>
      <c r="I27" s="12" t="s">
        <v>103</v>
      </c>
      <c r="J27" s="12" t="s">
        <v>104</v>
      </c>
      <c r="K27" s="12" t="s">
        <v>555</v>
      </c>
      <c r="L27" s="12" t="s">
        <v>67</v>
      </c>
      <c r="M27" s="75">
        <v>42178000</v>
      </c>
      <c r="N27" s="16">
        <v>18920000</v>
      </c>
      <c r="O27" s="16">
        <v>18920000</v>
      </c>
      <c r="P27" s="18">
        <f t="shared" si="0"/>
        <v>1</v>
      </c>
    </row>
    <row r="28" spans="2:16" x14ac:dyDescent="0.25">
      <c r="B28" s="11">
        <v>26</v>
      </c>
      <c r="C28" s="13">
        <v>30461222</v>
      </c>
      <c r="D28" s="12" t="s">
        <v>99</v>
      </c>
      <c r="E28" s="12" t="s">
        <v>1173</v>
      </c>
      <c r="F28" s="12" t="s">
        <v>101</v>
      </c>
      <c r="G28" s="12">
        <v>31</v>
      </c>
      <c r="H28" s="12" t="s">
        <v>653</v>
      </c>
      <c r="I28" s="12" t="s">
        <v>103</v>
      </c>
      <c r="J28" s="12" t="s">
        <v>104</v>
      </c>
      <c r="K28" s="12" t="s">
        <v>189</v>
      </c>
      <c r="L28" s="12" t="s">
        <v>67</v>
      </c>
      <c r="M28" s="75">
        <v>22550000</v>
      </c>
      <c r="N28" s="16">
        <v>10589000</v>
      </c>
      <c r="O28" s="16">
        <v>10588500</v>
      </c>
      <c r="P28" s="18">
        <f t="shared" si="0"/>
        <v>0.99995278118802533</v>
      </c>
    </row>
    <row r="29" spans="2:16" x14ac:dyDescent="0.25">
      <c r="B29" s="11">
        <v>27</v>
      </c>
      <c r="C29" s="13">
        <v>30462577</v>
      </c>
      <c r="D29" s="12" t="s">
        <v>99</v>
      </c>
      <c r="E29" s="12" t="s">
        <v>1174</v>
      </c>
      <c r="F29" s="12" t="s">
        <v>101</v>
      </c>
      <c r="G29" s="12">
        <v>31</v>
      </c>
      <c r="H29" s="12" t="s">
        <v>653</v>
      </c>
      <c r="I29" s="12" t="s">
        <v>103</v>
      </c>
      <c r="J29" s="12" t="s">
        <v>104</v>
      </c>
      <c r="K29" s="12" t="s">
        <v>177</v>
      </c>
      <c r="L29" s="12" t="s">
        <v>67</v>
      </c>
      <c r="M29" s="75">
        <v>39259000</v>
      </c>
      <c r="N29" s="16">
        <v>28760000</v>
      </c>
      <c r="O29" s="16">
        <v>11400000</v>
      </c>
      <c r="P29" s="18">
        <f t="shared" si="0"/>
        <v>0.39638386648122392</v>
      </c>
    </row>
    <row r="30" spans="2:16" x14ac:dyDescent="0.25">
      <c r="B30" s="11">
        <v>28</v>
      </c>
      <c r="C30" s="13">
        <v>30464126</v>
      </c>
      <c r="D30" s="12" t="s">
        <v>99</v>
      </c>
      <c r="E30" s="12" t="s">
        <v>1175</v>
      </c>
      <c r="F30" s="12" t="s">
        <v>101</v>
      </c>
      <c r="G30" s="12">
        <v>31</v>
      </c>
      <c r="H30" s="12" t="s">
        <v>109</v>
      </c>
      <c r="I30" s="12" t="s">
        <v>122</v>
      </c>
      <c r="J30" s="12" t="s">
        <v>104</v>
      </c>
      <c r="K30" s="12" t="s">
        <v>104</v>
      </c>
      <c r="L30" s="12" t="s">
        <v>67</v>
      </c>
      <c r="M30" s="75">
        <v>3767543000</v>
      </c>
      <c r="N30" s="16">
        <v>2708410000</v>
      </c>
      <c r="O30" s="16">
        <v>2484601418</v>
      </c>
      <c r="P30" s="18">
        <f t="shared" si="0"/>
        <v>0.91736532430466589</v>
      </c>
    </row>
    <row r="31" spans="2:16" x14ac:dyDescent="0.25">
      <c r="B31" s="11">
        <v>29</v>
      </c>
      <c r="C31" s="13">
        <v>30464650</v>
      </c>
      <c r="D31" s="12" t="s">
        <v>99</v>
      </c>
      <c r="E31" s="12" t="s">
        <v>1176</v>
      </c>
      <c r="F31" s="12" t="s">
        <v>101</v>
      </c>
      <c r="G31" s="12">
        <v>31</v>
      </c>
      <c r="H31" s="12" t="s">
        <v>109</v>
      </c>
      <c r="I31" s="12" t="s">
        <v>168</v>
      </c>
      <c r="J31" s="12" t="s">
        <v>516</v>
      </c>
      <c r="K31" s="12" t="s">
        <v>104</v>
      </c>
      <c r="L31" s="12" t="s">
        <v>67</v>
      </c>
      <c r="M31" s="75">
        <v>1000592000</v>
      </c>
      <c r="N31" s="16">
        <v>416816000</v>
      </c>
      <c r="O31" s="16">
        <v>9581217</v>
      </c>
      <c r="P31" s="18">
        <f t="shared" si="0"/>
        <v>2.2986682373037505E-2</v>
      </c>
    </row>
    <row r="32" spans="2:16" x14ac:dyDescent="0.25">
      <c r="B32" s="11">
        <v>30</v>
      </c>
      <c r="C32" s="13">
        <v>30464688</v>
      </c>
      <c r="D32" s="12" t="s">
        <v>99</v>
      </c>
      <c r="E32" s="12" t="s">
        <v>1177</v>
      </c>
      <c r="F32" s="12" t="s">
        <v>101</v>
      </c>
      <c r="G32" s="12">
        <v>31</v>
      </c>
      <c r="H32" s="12" t="s">
        <v>109</v>
      </c>
      <c r="I32" s="12" t="s">
        <v>103</v>
      </c>
      <c r="J32" s="12" t="s">
        <v>104</v>
      </c>
      <c r="K32" s="12" t="s">
        <v>555</v>
      </c>
      <c r="L32" s="12" t="s">
        <v>67</v>
      </c>
      <c r="M32" s="75">
        <v>414390000</v>
      </c>
      <c r="N32" s="16">
        <v>406386000</v>
      </c>
      <c r="O32" s="16">
        <v>165368626</v>
      </c>
      <c r="P32" s="18">
        <f t="shared" si="0"/>
        <v>0.40692500725910835</v>
      </c>
    </row>
    <row r="33" spans="2:16" x14ac:dyDescent="0.25">
      <c r="B33" s="11">
        <v>31</v>
      </c>
      <c r="C33" s="13">
        <v>30464690</v>
      </c>
      <c r="D33" s="12" t="s">
        <v>99</v>
      </c>
      <c r="E33" s="12" t="s">
        <v>1178</v>
      </c>
      <c r="F33" s="12" t="s">
        <v>101</v>
      </c>
      <c r="G33" s="12">
        <v>31</v>
      </c>
      <c r="H33" s="12" t="s">
        <v>109</v>
      </c>
      <c r="I33" s="12" t="s">
        <v>103</v>
      </c>
      <c r="J33" s="12" t="s">
        <v>104</v>
      </c>
      <c r="K33" s="12" t="s">
        <v>110</v>
      </c>
      <c r="L33" s="12" t="s">
        <v>67</v>
      </c>
      <c r="M33" s="75">
        <v>556017000</v>
      </c>
      <c r="N33" s="16">
        <v>555467000</v>
      </c>
      <c r="O33" s="16">
        <v>41244961</v>
      </c>
      <c r="P33" s="18">
        <f t="shared" si="0"/>
        <v>7.4252765690851125E-2</v>
      </c>
    </row>
    <row r="34" spans="2:16" x14ac:dyDescent="0.25">
      <c r="B34" s="11">
        <v>32</v>
      </c>
      <c r="C34" s="13">
        <v>30480674</v>
      </c>
      <c r="D34" s="12" t="s">
        <v>99</v>
      </c>
      <c r="E34" s="12" t="s">
        <v>1179</v>
      </c>
      <c r="F34" s="12" t="s">
        <v>101</v>
      </c>
      <c r="G34" s="12">
        <v>31</v>
      </c>
      <c r="H34" s="12" t="s">
        <v>109</v>
      </c>
      <c r="I34" s="12" t="s">
        <v>103</v>
      </c>
      <c r="J34" s="12" t="s">
        <v>104</v>
      </c>
      <c r="K34" s="12" t="s">
        <v>172</v>
      </c>
      <c r="L34" s="12" t="s">
        <v>67</v>
      </c>
      <c r="M34" s="75">
        <v>2520900000</v>
      </c>
      <c r="N34" s="16">
        <v>2049356000</v>
      </c>
      <c r="O34" s="16">
        <v>329066133</v>
      </c>
      <c r="P34" s="18">
        <f t="shared" si="0"/>
        <v>0.1605705075155317</v>
      </c>
    </row>
    <row r="35" spans="2:16" x14ac:dyDescent="0.25">
      <c r="B35" s="11">
        <v>33</v>
      </c>
      <c r="C35" s="13">
        <v>30484167</v>
      </c>
      <c r="D35" s="12" t="s">
        <v>99</v>
      </c>
      <c r="E35" s="12" t="s">
        <v>1180</v>
      </c>
      <c r="F35" s="12" t="s">
        <v>101</v>
      </c>
      <c r="G35" s="12">
        <v>31</v>
      </c>
      <c r="H35" s="12" t="s">
        <v>653</v>
      </c>
      <c r="I35" s="12" t="s">
        <v>103</v>
      </c>
      <c r="J35" s="12" t="s">
        <v>104</v>
      </c>
      <c r="K35" s="12" t="s">
        <v>164</v>
      </c>
      <c r="L35" s="12" t="s">
        <v>67</v>
      </c>
      <c r="M35" s="75">
        <v>41297000</v>
      </c>
      <c r="N35" s="16">
        <v>16596000</v>
      </c>
      <c r="O35" s="16">
        <v>0</v>
      </c>
      <c r="P35" s="18">
        <f t="shared" ref="P35:P55" si="2">+O35/N35</f>
        <v>0</v>
      </c>
    </row>
    <row r="36" spans="2:16" x14ac:dyDescent="0.25">
      <c r="B36" s="11">
        <v>34</v>
      </c>
      <c r="C36" s="13">
        <v>30484338</v>
      </c>
      <c r="D36" s="12" t="s">
        <v>99</v>
      </c>
      <c r="E36" s="12" t="s">
        <v>1181</v>
      </c>
      <c r="F36" s="12" t="s">
        <v>101</v>
      </c>
      <c r="G36" s="12">
        <v>31</v>
      </c>
      <c r="H36" s="12" t="s">
        <v>109</v>
      </c>
      <c r="I36" s="12" t="s">
        <v>122</v>
      </c>
      <c r="J36" s="12" t="s">
        <v>104</v>
      </c>
      <c r="K36" s="12" t="s">
        <v>104</v>
      </c>
      <c r="L36" s="12" t="s">
        <v>67</v>
      </c>
      <c r="M36" s="75">
        <v>15000000</v>
      </c>
      <c r="N36" s="16">
        <v>14091000</v>
      </c>
      <c r="O36" s="16">
        <v>7304603</v>
      </c>
      <c r="P36" s="18">
        <f t="shared" si="2"/>
        <v>0.51838783620750839</v>
      </c>
    </row>
    <row r="37" spans="2:16" x14ac:dyDescent="0.25">
      <c r="B37" s="11">
        <v>35</v>
      </c>
      <c r="C37" s="13">
        <v>30484353</v>
      </c>
      <c r="D37" s="12" t="s">
        <v>99</v>
      </c>
      <c r="E37" s="12" t="s">
        <v>1182</v>
      </c>
      <c r="F37" s="12" t="s">
        <v>101</v>
      </c>
      <c r="G37" s="12">
        <v>31</v>
      </c>
      <c r="H37" s="12" t="s">
        <v>109</v>
      </c>
      <c r="I37" s="12" t="s">
        <v>103</v>
      </c>
      <c r="J37" s="12" t="s">
        <v>104</v>
      </c>
      <c r="K37" s="12" t="s">
        <v>172</v>
      </c>
      <c r="L37" s="12" t="s">
        <v>67</v>
      </c>
      <c r="M37" s="75">
        <v>1308416000</v>
      </c>
      <c r="N37" s="16">
        <v>701848000</v>
      </c>
      <c r="O37" s="16">
        <v>0</v>
      </c>
      <c r="P37" s="18">
        <f t="shared" si="2"/>
        <v>0</v>
      </c>
    </row>
    <row r="38" spans="2:16" x14ac:dyDescent="0.25">
      <c r="B38" s="11">
        <v>36</v>
      </c>
      <c r="C38" s="13">
        <v>30484767</v>
      </c>
      <c r="D38" s="12" t="s">
        <v>99</v>
      </c>
      <c r="E38" s="12" t="s">
        <v>1183</v>
      </c>
      <c r="F38" s="12" t="s">
        <v>101</v>
      </c>
      <c r="G38" s="12">
        <v>31</v>
      </c>
      <c r="H38" s="12" t="s">
        <v>109</v>
      </c>
      <c r="I38" s="12" t="s">
        <v>168</v>
      </c>
      <c r="J38" s="12" t="s">
        <v>297</v>
      </c>
      <c r="K38" s="12" t="s">
        <v>104</v>
      </c>
      <c r="L38" s="12" t="s">
        <v>67</v>
      </c>
      <c r="M38" s="75">
        <v>71820000</v>
      </c>
      <c r="N38" s="16">
        <v>71820000</v>
      </c>
      <c r="O38" s="16">
        <v>0</v>
      </c>
      <c r="P38" s="18">
        <f t="shared" si="2"/>
        <v>0</v>
      </c>
    </row>
    <row r="39" spans="2:16" x14ac:dyDescent="0.25">
      <c r="B39" s="11">
        <v>37</v>
      </c>
      <c r="C39" s="13" t="s">
        <v>1184</v>
      </c>
      <c r="D39" s="12" t="s">
        <v>119</v>
      </c>
      <c r="E39" s="12" t="s">
        <v>1185</v>
      </c>
      <c r="F39" s="12" t="s">
        <v>1186</v>
      </c>
      <c r="G39" s="12">
        <v>32</v>
      </c>
      <c r="H39" s="12" t="s">
        <v>109</v>
      </c>
      <c r="I39" s="12" t="s">
        <v>122</v>
      </c>
      <c r="J39" s="12" t="s">
        <v>104</v>
      </c>
      <c r="K39" s="12" t="s">
        <v>104</v>
      </c>
      <c r="L39" s="12" t="s">
        <v>67</v>
      </c>
      <c r="M39" s="75">
        <v>50309067000</v>
      </c>
      <c r="N39" s="16">
        <v>50309067000</v>
      </c>
      <c r="O39" s="16">
        <v>18635278889</v>
      </c>
      <c r="P39" s="18">
        <f t="shared" si="2"/>
        <v>0.37041591109212979</v>
      </c>
    </row>
    <row r="40" spans="2:16" x14ac:dyDescent="0.25">
      <c r="B40" s="11">
        <v>38</v>
      </c>
      <c r="C40" s="13" t="s">
        <v>1187</v>
      </c>
      <c r="D40" s="12" t="s">
        <v>119</v>
      </c>
      <c r="E40" s="12" t="s">
        <v>1188</v>
      </c>
      <c r="F40" s="12" t="s">
        <v>121</v>
      </c>
      <c r="G40" s="12">
        <v>33</v>
      </c>
      <c r="H40" s="12" t="s">
        <v>109</v>
      </c>
      <c r="I40" s="12" t="s">
        <v>122</v>
      </c>
      <c r="J40" s="12" t="s">
        <v>104</v>
      </c>
      <c r="K40" s="12" t="s">
        <v>104</v>
      </c>
      <c r="L40" s="12" t="s">
        <v>67</v>
      </c>
      <c r="M40" s="75">
        <v>19085517000</v>
      </c>
      <c r="N40" s="16">
        <v>19085517000</v>
      </c>
      <c r="O40" s="16">
        <v>14218921955</v>
      </c>
      <c r="P40" s="18">
        <f t="shared" si="2"/>
        <v>0.74501109689614387</v>
      </c>
    </row>
    <row r="41" spans="2:16" x14ac:dyDescent="0.25">
      <c r="B41" s="11">
        <v>39</v>
      </c>
      <c r="C41" s="13" t="s">
        <v>1189</v>
      </c>
      <c r="D41" s="12" t="s">
        <v>119</v>
      </c>
      <c r="E41" s="12" t="s">
        <v>1190</v>
      </c>
      <c r="F41" s="12" t="s">
        <v>121</v>
      </c>
      <c r="G41" s="12">
        <v>33</v>
      </c>
      <c r="H41" s="12" t="s">
        <v>109</v>
      </c>
      <c r="I41" s="12" t="s">
        <v>122</v>
      </c>
      <c r="J41" s="12" t="s">
        <v>104</v>
      </c>
      <c r="K41" s="12" t="s">
        <v>104</v>
      </c>
      <c r="L41" s="12" t="s">
        <v>67</v>
      </c>
      <c r="M41" s="75">
        <v>66290000</v>
      </c>
      <c r="N41" s="16">
        <v>66290000</v>
      </c>
      <c r="O41" s="16">
        <v>50595200</v>
      </c>
      <c r="P41" s="18">
        <f t="shared" si="2"/>
        <v>0.76324030773872376</v>
      </c>
    </row>
    <row r="42" spans="2:16" x14ac:dyDescent="0.25">
      <c r="B42" s="11">
        <v>40</v>
      </c>
      <c r="C42" s="13" t="s">
        <v>1191</v>
      </c>
      <c r="D42" s="12" t="s">
        <v>119</v>
      </c>
      <c r="E42" s="12" t="s">
        <v>1192</v>
      </c>
      <c r="F42" s="12" t="s">
        <v>121</v>
      </c>
      <c r="G42" s="12">
        <v>33</v>
      </c>
      <c r="H42" s="12" t="s">
        <v>109</v>
      </c>
      <c r="I42" s="12" t="s">
        <v>122</v>
      </c>
      <c r="J42" s="12" t="s">
        <v>104</v>
      </c>
      <c r="K42" s="12" t="s">
        <v>104</v>
      </c>
      <c r="L42" s="12" t="s">
        <v>67</v>
      </c>
      <c r="M42" s="75">
        <v>28781285000</v>
      </c>
      <c r="N42" s="16">
        <v>28781285000</v>
      </c>
      <c r="O42" s="16">
        <v>18787445145</v>
      </c>
      <c r="P42" s="18">
        <f t="shared" si="2"/>
        <v>0.65276602990450217</v>
      </c>
    </row>
    <row r="43" spans="2:16" x14ac:dyDescent="0.25">
      <c r="B43" s="11">
        <v>41</v>
      </c>
      <c r="C43" s="13" t="s">
        <v>1193</v>
      </c>
      <c r="D43" s="12" t="s">
        <v>119</v>
      </c>
      <c r="E43" s="12" t="s">
        <v>1194</v>
      </c>
      <c r="F43" s="12" t="s">
        <v>121</v>
      </c>
      <c r="G43" s="12">
        <v>33</v>
      </c>
      <c r="H43" s="12" t="s">
        <v>109</v>
      </c>
      <c r="I43" s="12" t="s">
        <v>122</v>
      </c>
      <c r="J43" s="12" t="s">
        <v>104</v>
      </c>
      <c r="K43" s="12" t="s">
        <v>104</v>
      </c>
      <c r="L43" s="12" t="s">
        <v>67</v>
      </c>
      <c r="M43" s="75">
        <v>16203056000</v>
      </c>
      <c r="N43" s="16">
        <v>16203056000</v>
      </c>
      <c r="O43" s="16">
        <v>10421723699</v>
      </c>
      <c r="P43" s="18">
        <f t="shared" si="2"/>
        <v>0.6431949441512762</v>
      </c>
    </row>
    <row r="44" spans="2:16" x14ac:dyDescent="0.25">
      <c r="B44" s="11">
        <v>42</v>
      </c>
      <c r="C44" s="13" t="s">
        <v>1195</v>
      </c>
      <c r="D44" s="12" t="s">
        <v>119</v>
      </c>
      <c r="E44" s="12" t="s">
        <v>1196</v>
      </c>
      <c r="F44" s="12" t="s">
        <v>121</v>
      </c>
      <c r="G44" s="12">
        <v>33</v>
      </c>
      <c r="H44" s="12" t="s">
        <v>109</v>
      </c>
      <c r="I44" s="12" t="s">
        <v>122</v>
      </c>
      <c r="J44" s="12" t="s">
        <v>104</v>
      </c>
      <c r="K44" s="12" t="s">
        <v>104</v>
      </c>
      <c r="L44" s="12" t="s">
        <v>67</v>
      </c>
      <c r="M44" s="75">
        <v>3758151000</v>
      </c>
      <c r="N44" s="16">
        <v>3758151000</v>
      </c>
      <c r="O44" s="16">
        <v>556213900</v>
      </c>
      <c r="P44" s="18">
        <f t="shared" si="2"/>
        <v>0.14800200949882003</v>
      </c>
    </row>
    <row r="45" spans="2:16" x14ac:dyDescent="0.25">
      <c r="B45" s="11">
        <v>43</v>
      </c>
      <c r="C45" s="13" t="s">
        <v>1197</v>
      </c>
      <c r="D45" s="12" t="s">
        <v>119</v>
      </c>
      <c r="E45" s="12" t="s">
        <v>1198</v>
      </c>
      <c r="F45" s="12" t="s">
        <v>121</v>
      </c>
      <c r="G45" s="12">
        <v>33</v>
      </c>
      <c r="H45" s="12" t="s">
        <v>109</v>
      </c>
      <c r="I45" s="12" t="s">
        <v>122</v>
      </c>
      <c r="J45" s="12" t="s">
        <v>104</v>
      </c>
      <c r="K45" s="12" t="s">
        <v>104</v>
      </c>
      <c r="L45" s="12" t="s">
        <v>67</v>
      </c>
      <c r="M45" s="75">
        <v>4526008000</v>
      </c>
      <c r="N45" s="16">
        <v>4526008000</v>
      </c>
      <c r="O45" s="16">
        <v>2599261603</v>
      </c>
      <c r="P45" s="18">
        <f t="shared" si="2"/>
        <v>0.57429452245775969</v>
      </c>
    </row>
    <row r="46" spans="2:16" x14ac:dyDescent="0.25">
      <c r="B46" s="11">
        <v>44</v>
      </c>
      <c r="C46" s="13" t="s">
        <v>1199</v>
      </c>
      <c r="D46" s="12" t="s">
        <v>119</v>
      </c>
      <c r="E46" s="12" t="s">
        <v>1200</v>
      </c>
      <c r="F46" s="12" t="s">
        <v>121</v>
      </c>
      <c r="G46" s="12">
        <v>33</v>
      </c>
      <c r="H46" s="12" t="s">
        <v>109</v>
      </c>
      <c r="I46" s="12" t="s">
        <v>122</v>
      </c>
      <c r="J46" s="12" t="s">
        <v>104</v>
      </c>
      <c r="K46" s="12" t="s">
        <v>104</v>
      </c>
      <c r="L46" s="12" t="s">
        <v>67</v>
      </c>
      <c r="M46" s="75">
        <v>4472412000</v>
      </c>
      <c r="N46" s="16">
        <v>4472412000</v>
      </c>
      <c r="O46" s="16">
        <v>1099931518</v>
      </c>
      <c r="P46" s="18">
        <f t="shared" si="2"/>
        <v>0.24593698389146618</v>
      </c>
    </row>
    <row r="47" spans="2:16" x14ac:dyDescent="0.25">
      <c r="B47" s="11">
        <v>45</v>
      </c>
      <c r="C47" s="13" t="s">
        <v>1201</v>
      </c>
      <c r="D47" s="12" t="s">
        <v>119</v>
      </c>
      <c r="E47" s="12" t="s">
        <v>1202</v>
      </c>
      <c r="F47" s="12" t="s">
        <v>1203</v>
      </c>
      <c r="G47" s="12">
        <v>33</v>
      </c>
      <c r="H47" s="12" t="s">
        <v>109</v>
      </c>
      <c r="I47" s="12" t="s">
        <v>122</v>
      </c>
      <c r="J47" s="12" t="s">
        <v>104</v>
      </c>
      <c r="K47" s="12" t="s">
        <v>104</v>
      </c>
      <c r="L47" s="12" t="s">
        <v>67</v>
      </c>
      <c r="M47" s="75">
        <v>462935000</v>
      </c>
      <c r="N47" s="16">
        <v>462935000</v>
      </c>
      <c r="O47" s="16">
        <v>245340756</v>
      </c>
      <c r="P47" s="18">
        <f t="shared" si="2"/>
        <v>0.52996804302979905</v>
      </c>
    </row>
    <row r="48" spans="2:16" x14ac:dyDescent="0.25">
      <c r="B48" s="11">
        <v>46</v>
      </c>
      <c r="C48" s="13">
        <v>40003821</v>
      </c>
      <c r="D48" s="12" t="s">
        <v>99</v>
      </c>
      <c r="E48" s="12" t="s">
        <v>1204</v>
      </c>
      <c r="F48" s="12" t="s">
        <v>101</v>
      </c>
      <c r="G48" s="12">
        <v>31</v>
      </c>
      <c r="H48" s="12" t="s">
        <v>109</v>
      </c>
      <c r="I48" s="12" t="s">
        <v>122</v>
      </c>
      <c r="J48" s="12" t="s">
        <v>104</v>
      </c>
      <c r="K48" s="12" t="s">
        <v>104</v>
      </c>
      <c r="L48" s="12" t="s">
        <v>67</v>
      </c>
      <c r="M48" s="75">
        <v>1866000000</v>
      </c>
      <c r="N48" s="16">
        <v>420700000</v>
      </c>
      <c r="O48" s="16">
        <v>500000</v>
      </c>
      <c r="P48" s="18">
        <f t="shared" si="2"/>
        <v>1.1884953648680771E-3</v>
      </c>
    </row>
    <row r="49" spans="2:16" x14ac:dyDescent="0.25">
      <c r="B49" s="11">
        <v>47</v>
      </c>
      <c r="C49" s="13">
        <v>30100749</v>
      </c>
      <c r="D49" s="12" t="s">
        <v>119</v>
      </c>
      <c r="E49" s="12" t="s">
        <v>1205</v>
      </c>
      <c r="F49" s="12" t="s">
        <v>1206</v>
      </c>
      <c r="G49" s="12">
        <v>22</v>
      </c>
      <c r="H49" s="12" t="s">
        <v>109</v>
      </c>
      <c r="I49" s="12" t="s">
        <v>122</v>
      </c>
      <c r="J49" s="12" t="s">
        <v>104</v>
      </c>
      <c r="K49" s="12" t="s">
        <v>104</v>
      </c>
      <c r="L49" s="12" t="s">
        <v>66</v>
      </c>
      <c r="M49" s="75">
        <v>61600000</v>
      </c>
      <c r="N49" s="16">
        <v>36600000</v>
      </c>
      <c r="O49" s="16">
        <v>18300000</v>
      </c>
      <c r="P49" s="18">
        <f t="shared" si="2"/>
        <v>0.5</v>
      </c>
    </row>
    <row r="50" spans="2:16" x14ac:dyDescent="0.25">
      <c r="B50" s="11">
        <v>48</v>
      </c>
      <c r="C50" s="13">
        <v>30291474</v>
      </c>
      <c r="D50" s="12" t="s">
        <v>99</v>
      </c>
      <c r="E50" s="12" t="s">
        <v>1207</v>
      </c>
      <c r="F50" s="12" t="s">
        <v>1206</v>
      </c>
      <c r="G50" s="12">
        <v>22</v>
      </c>
      <c r="H50" s="12" t="s">
        <v>109</v>
      </c>
      <c r="I50" s="12" t="s">
        <v>103</v>
      </c>
      <c r="J50" s="12" t="s">
        <v>104</v>
      </c>
      <c r="K50" s="12" t="s">
        <v>323</v>
      </c>
      <c r="L50" s="12" t="s">
        <v>66</v>
      </c>
      <c r="M50" s="75">
        <v>50000000</v>
      </c>
      <c r="N50" s="16">
        <v>20000000</v>
      </c>
      <c r="O50" s="16">
        <v>10000000</v>
      </c>
      <c r="P50" s="18">
        <f t="shared" si="2"/>
        <v>0.5</v>
      </c>
    </row>
    <row r="51" spans="2:16" x14ac:dyDescent="0.25">
      <c r="B51" s="11">
        <v>49</v>
      </c>
      <c r="C51" s="13">
        <v>30462590</v>
      </c>
      <c r="D51" s="12" t="s">
        <v>99</v>
      </c>
      <c r="E51" s="12" t="s">
        <v>1208</v>
      </c>
      <c r="F51" s="12" t="s">
        <v>1206</v>
      </c>
      <c r="G51" s="12">
        <v>22</v>
      </c>
      <c r="H51" s="12" t="s">
        <v>109</v>
      </c>
      <c r="I51" s="12" t="s">
        <v>168</v>
      </c>
      <c r="J51" s="12" t="s">
        <v>328</v>
      </c>
      <c r="K51" s="12" t="s">
        <v>104</v>
      </c>
      <c r="L51" s="12" t="s">
        <v>66</v>
      </c>
      <c r="M51" s="75">
        <v>150000000</v>
      </c>
      <c r="N51" s="16">
        <v>52244000</v>
      </c>
      <c r="O51" s="16">
        <v>27676000</v>
      </c>
      <c r="P51" s="18">
        <f t="shared" si="2"/>
        <v>0.52974504249291787</v>
      </c>
    </row>
    <row r="52" spans="2:16" x14ac:dyDescent="0.25">
      <c r="B52" s="11">
        <v>50</v>
      </c>
      <c r="C52" s="13">
        <v>30466238</v>
      </c>
      <c r="D52" s="12" t="s">
        <v>99</v>
      </c>
      <c r="E52" s="12" t="s">
        <v>1209</v>
      </c>
      <c r="F52" s="12" t="s">
        <v>1206</v>
      </c>
      <c r="G52" s="12">
        <v>22</v>
      </c>
      <c r="H52" s="12" t="s">
        <v>109</v>
      </c>
      <c r="I52" s="12" t="s">
        <v>103</v>
      </c>
      <c r="J52" s="12" t="s">
        <v>104</v>
      </c>
      <c r="K52" s="12" t="s">
        <v>555</v>
      </c>
      <c r="L52" s="12" t="s">
        <v>66</v>
      </c>
      <c r="M52" s="75">
        <v>20000000</v>
      </c>
      <c r="N52" s="16">
        <v>5000000</v>
      </c>
      <c r="O52" s="16">
        <v>5000000</v>
      </c>
      <c r="P52" s="18">
        <f t="shared" si="2"/>
        <v>1</v>
      </c>
    </row>
    <row r="53" spans="2:16" x14ac:dyDescent="0.25">
      <c r="B53" s="11">
        <v>51</v>
      </c>
      <c r="C53" s="13">
        <v>30484090</v>
      </c>
      <c r="D53" s="12" t="s">
        <v>99</v>
      </c>
      <c r="E53" s="12" t="s">
        <v>1210</v>
      </c>
      <c r="F53" s="12" t="s">
        <v>1206</v>
      </c>
      <c r="G53" s="12">
        <v>22</v>
      </c>
      <c r="H53" s="12" t="s">
        <v>109</v>
      </c>
      <c r="I53" s="12" t="s">
        <v>103</v>
      </c>
      <c r="J53" s="12" t="s">
        <v>104</v>
      </c>
      <c r="K53" s="12" t="s">
        <v>105</v>
      </c>
      <c r="L53" s="12" t="s">
        <v>66</v>
      </c>
      <c r="M53" s="75">
        <v>50000000</v>
      </c>
      <c r="N53" s="16">
        <v>10000000</v>
      </c>
      <c r="O53" s="16">
        <v>0</v>
      </c>
      <c r="P53" s="18">
        <f t="shared" si="2"/>
        <v>0</v>
      </c>
    </row>
    <row r="54" spans="2:16" x14ac:dyDescent="0.25">
      <c r="B54" s="11">
        <v>52</v>
      </c>
      <c r="C54" s="13" t="s">
        <v>1211</v>
      </c>
      <c r="D54" s="12" t="s">
        <v>119</v>
      </c>
      <c r="E54" s="12" t="s">
        <v>1212</v>
      </c>
      <c r="F54" s="12" t="s">
        <v>1213</v>
      </c>
      <c r="G54" s="12">
        <v>33</v>
      </c>
      <c r="H54" s="12" t="s">
        <v>109</v>
      </c>
      <c r="I54" s="12" t="s">
        <v>122</v>
      </c>
      <c r="J54" s="12" t="s">
        <v>104</v>
      </c>
      <c r="K54" s="12" t="s">
        <v>104</v>
      </c>
      <c r="L54" s="12" t="s">
        <v>66</v>
      </c>
      <c r="M54" s="75">
        <v>1929565247</v>
      </c>
      <c r="N54" s="16">
        <v>12946313</v>
      </c>
      <c r="O54" s="16">
        <v>0</v>
      </c>
      <c r="P54" s="18">
        <f t="shared" si="2"/>
        <v>0</v>
      </c>
    </row>
    <row r="55" spans="2:16" x14ac:dyDescent="0.25">
      <c r="B55" s="11">
        <v>53</v>
      </c>
      <c r="C55" s="13" t="s">
        <v>1214</v>
      </c>
      <c r="D55" s="12" t="s">
        <v>119</v>
      </c>
      <c r="E55" s="12" t="s">
        <v>1215</v>
      </c>
      <c r="F55" s="12" t="s">
        <v>1213</v>
      </c>
      <c r="G55" s="12">
        <v>33</v>
      </c>
      <c r="H55" s="12" t="s">
        <v>109</v>
      </c>
      <c r="I55" s="12" t="s">
        <v>122</v>
      </c>
      <c r="J55" s="12" t="s">
        <v>104</v>
      </c>
      <c r="K55" s="12" t="s">
        <v>104</v>
      </c>
      <c r="L55" s="12" t="s">
        <v>66</v>
      </c>
      <c r="M55" s="75">
        <v>629808276</v>
      </c>
      <c r="N55" s="16">
        <v>5400000</v>
      </c>
      <c r="O55" s="16">
        <v>5400000</v>
      </c>
      <c r="P55" s="18">
        <f t="shared" si="2"/>
        <v>1</v>
      </c>
    </row>
  </sheetData>
  <mergeCells count="1">
    <mergeCell ref="AB1:AC1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95D7E-0509-431C-88EB-468991EB6D18}">
  <sheetPr codeName="Hoja27"/>
  <dimension ref="B1:AG15"/>
  <sheetViews>
    <sheetView topLeftCell="O1" zoomScale="80" zoomScaleNormal="80" workbookViewId="0"/>
  </sheetViews>
  <sheetFormatPr baseColWidth="10" defaultColWidth="11.42578125" defaultRowHeight="15" x14ac:dyDescent="0.25"/>
  <cols>
    <col min="1" max="1" width="11.42578125" style="2"/>
    <col min="2" max="2" width="3.5703125" style="2" bestFit="1" customWidth="1"/>
    <col min="3" max="4" width="11.42578125" style="2"/>
    <col min="5" max="5" width="47.7109375" style="2" bestFit="1" customWidth="1"/>
    <col min="6" max="6" width="27.140625" style="2" bestFit="1" customWidth="1"/>
    <col min="7" max="7" width="25.42578125" style="2" customWidth="1"/>
    <col min="8" max="11" width="11.42578125" style="2"/>
    <col min="12" max="12" width="24.140625" style="2" bestFit="1" customWidth="1"/>
    <col min="13" max="18" width="11.42578125" style="2"/>
    <col min="19" max="19" width="31" style="2" customWidth="1"/>
    <col min="20" max="20" width="11.42578125" style="2"/>
    <col min="21" max="23" width="12.140625" style="2" bestFit="1" customWidth="1"/>
    <col min="24" max="28" width="11.42578125" style="2"/>
    <col min="29" max="29" width="27.28515625" style="2" customWidth="1"/>
    <col min="30" max="30" width="11.42578125" style="2"/>
    <col min="31" max="32" width="12.140625" style="2" bestFit="1" customWidth="1"/>
    <col min="33" max="33" width="13.5703125" style="2" bestFit="1" customWidth="1"/>
    <col min="34" max="16384" width="11.42578125" style="2"/>
  </cols>
  <sheetData>
    <row r="1" spans="2:33" ht="15.75" thickBot="1" x14ac:dyDescent="0.3">
      <c r="S1" s="6" t="s">
        <v>1709</v>
      </c>
      <c r="AB1" s="82" t="s">
        <v>80</v>
      </c>
      <c r="AC1" s="83"/>
    </row>
    <row r="2" spans="2:33" s="32" customFormat="1" ht="22.5" x14ac:dyDescent="0.25">
      <c r="B2" s="7" t="s">
        <v>81</v>
      </c>
      <c r="C2" s="8" t="s">
        <v>82</v>
      </c>
      <c r="D2" s="8" t="s">
        <v>83</v>
      </c>
      <c r="E2" s="8" t="s">
        <v>84</v>
      </c>
      <c r="F2" s="8" t="s">
        <v>85</v>
      </c>
      <c r="G2" s="8" t="s">
        <v>85</v>
      </c>
      <c r="H2" s="8" t="s">
        <v>86</v>
      </c>
      <c r="I2" s="8" t="s">
        <v>87</v>
      </c>
      <c r="J2" s="8" t="s">
        <v>88</v>
      </c>
      <c r="K2" s="8" t="s">
        <v>89</v>
      </c>
      <c r="L2" s="7" t="s">
        <v>90</v>
      </c>
      <c r="M2" s="7" t="s">
        <v>91</v>
      </c>
      <c r="N2" s="7" t="s">
        <v>1</v>
      </c>
      <c r="O2" s="76" t="s">
        <v>1708</v>
      </c>
      <c r="P2" s="76" t="s">
        <v>92</v>
      </c>
      <c r="S2" s="7" t="s">
        <v>90</v>
      </c>
      <c r="T2" s="8" t="s">
        <v>93</v>
      </c>
      <c r="U2" s="8" t="s">
        <v>94</v>
      </c>
      <c r="V2" s="8" t="s">
        <v>1</v>
      </c>
      <c r="W2" s="8" t="s">
        <v>1708</v>
      </c>
      <c r="X2" s="9" t="s">
        <v>95</v>
      </c>
      <c r="AB2" s="7" t="s">
        <v>96</v>
      </c>
      <c r="AC2" s="10" t="s">
        <v>97</v>
      </c>
      <c r="AD2" s="8" t="s">
        <v>93</v>
      </c>
      <c r="AE2" s="8" t="s">
        <v>94</v>
      </c>
      <c r="AF2" s="8" t="s">
        <v>1</v>
      </c>
      <c r="AG2" s="9" t="s">
        <v>98</v>
      </c>
    </row>
    <row r="3" spans="2:33" ht="22.5" x14ac:dyDescent="0.25">
      <c r="B3" s="11">
        <v>1</v>
      </c>
      <c r="C3" s="13" t="s">
        <v>1216</v>
      </c>
      <c r="D3" s="12" t="s">
        <v>119</v>
      </c>
      <c r="E3" s="12" t="s">
        <v>1217</v>
      </c>
      <c r="F3" s="12" t="s">
        <v>127</v>
      </c>
      <c r="G3" s="12">
        <v>24</v>
      </c>
      <c r="H3" s="12" t="s">
        <v>109</v>
      </c>
      <c r="I3" s="12" t="s">
        <v>103</v>
      </c>
      <c r="J3" s="12" t="s">
        <v>104</v>
      </c>
      <c r="K3" s="12" t="s">
        <v>191</v>
      </c>
      <c r="L3" s="12" t="s">
        <v>69</v>
      </c>
      <c r="M3" s="75">
        <v>115040000</v>
      </c>
      <c r="N3" s="16">
        <v>115040000</v>
      </c>
      <c r="O3" s="16">
        <v>0</v>
      </c>
      <c r="P3" s="18">
        <v>0</v>
      </c>
      <c r="S3" s="17" t="s">
        <v>69</v>
      </c>
      <c r="T3" s="31">
        <f>+COUNTIF($L$2:$L$151,S3)</f>
        <v>13</v>
      </c>
      <c r="U3" s="16">
        <f>+SUMIF($L$3:$L$151,S3,$M$3:$M$151)</f>
        <v>1742715000</v>
      </c>
      <c r="V3" s="16">
        <f>+SUMIF($L$3:$L$151,S3,$N$3:$N$151)</f>
        <v>1742715000</v>
      </c>
      <c r="W3" s="16">
        <f>+SUMIF($L$3:$L$151,S3,$O$3:$O$151)</f>
        <v>0</v>
      </c>
      <c r="X3" s="18">
        <f>+W3/V3</f>
        <v>0</v>
      </c>
      <c r="AB3" s="17">
        <v>24</v>
      </c>
      <c r="AC3" s="19" t="s">
        <v>106</v>
      </c>
      <c r="AD3" s="15">
        <f>+COUNTIF($G$2:$G$150,AB3)</f>
        <v>11</v>
      </c>
      <c r="AE3" s="16">
        <f>+SUMIF($G$3:$G$150,AB3,$M$3:$M$150)</f>
        <v>1717036000</v>
      </c>
      <c r="AF3" s="16">
        <f>+SUMIF($G$3:$G$150,AB3,$N$3:$N$150)</f>
        <v>1717036000</v>
      </c>
      <c r="AG3" s="18">
        <f>+AF3/$AF$5</f>
        <v>0.98526494578861146</v>
      </c>
    </row>
    <row r="4" spans="2:33" ht="15.75" thickBot="1" x14ac:dyDescent="0.3">
      <c r="B4" s="11">
        <v>2</v>
      </c>
      <c r="C4" s="13" t="s">
        <v>1218</v>
      </c>
      <c r="D4" s="12" t="s">
        <v>119</v>
      </c>
      <c r="E4" s="12" t="s">
        <v>1219</v>
      </c>
      <c r="F4" s="12" t="s">
        <v>127</v>
      </c>
      <c r="G4" s="12">
        <v>24</v>
      </c>
      <c r="H4" s="12" t="s">
        <v>109</v>
      </c>
      <c r="I4" s="12" t="s">
        <v>122</v>
      </c>
      <c r="J4" s="12" t="s">
        <v>104</v>
      </c>
      <c r="K4" s="12" t="s">
        <v>104</v>
      </c>
      <c r="L4" s="12" t="s">
        <v>69</v>
      </c>
      <c r="M4" s="75">
        <v>33019000</v>
      </c>
      <c r="N4" s="16">
        <v>33019000</v>
      </c>
      <c r="O4" s="16">
        <v>0</v>
      </c>
      <c r="P4" s="18">
        <v>0</v>
      </c>
      <c r="S4" s="21" t="s">
        <v>124</v>
      </c>
      <c r="T4" s="23">
        <f>+SUM(T3:T3)</f>
        <v>13</v>
      </c>
      <c r="U4" s="24">
        <f>+SUM(U3:U3)</f>
        <v>1742715000</v>
      </c>
      <c r="V4" s="24">
        <f>+SUM(V3:V3)</f>
        <v>1742715000</v>
      </c>
      <c r="W4" s="24">
        <f>+SUM(W3:W3)</f>
        <v>0</v>
      </c>
      <c r="X4" s="25">
        <f>+W4/V4</f>
        <v>0</v>
      </c>
      <c r="AB4" s="17">
        <v>33</v>
      </c>
      <c r="AC4" s="20" t="s">
        <v>117</v>
      </c>
      <c r="AD4" s="15">
        <f>+COUNTIF($G$2:$G$150,AB4)</f>
        <v>2</v>
      </c>
      <c r="AE4" s="16">
        <f>+SUMIF($G$3:$G$150,AB4,$M$3:$M$150)</f>
        <v>25679000</v>
      </c>
      <c r="AF4" s="16">
        <f>+SUMIF($G$3:$G$150,AB4,$N$3:$N$150)</f>
        <v>25679000</v>
      </c>
      <c r="AG4" s="18">
        <f>+AF4/$AF$5</f>
        <v>1.4735054211388552E-2</v>
      </c>
    </row>
    <row r="5" spans="2:33" ht="15.75" thickBot="1" x14ac:dyDescent="0.3">
      <c r="B5" s="11">
        <v>3</v>
      </c>
      <c r="C5" s="13" t="s">
        <v>1220</v>
      </c>
      <c r="D5" s="12" t="s">
        <v>119</v>
      </c>
      <c r="E5" s="12" t="s">
        <v>1221</v>
      </c>
      <c r="F5" s="12" t="s">
        <v>127</v>
      </c>
      <c r="G5" s="12">
        <v>24</v>
      </c>
      <c r="H5" s="12" t="s">
        <v>109</v>
      </c>
      <c r="I5" s="12" t="s">
        <v>122</v>
      </c>
      <c r="J5" s="12" t="s">
        <v>104</v>
      </c>
      <c r="K5" s="12" t="s">
        <v>104</v>
      </c>
      <c r="L5" s="12" t="s">
        <v>69</v>
      </c>
      <c r="M5" s="75">
        <v>34993000</v>
      </c>
      <c r="N5" s="16">
        <v>34993000</v>
      </c>
      <c r="O5" s="16">
        <v>0</v>
      </c>
      <c r="P5" s="18">
        <v>0</v>
      </c>
      <c r="AB5" s="21" t="s">
        <v>124</v>
      </c>
      <c r="AC5" s="22"/>
      <c r="AD5" s="23">
        <f>+SUM(AD3:AD4)</f>
        <v>13</v>
      </c>
      <c r="AE5" s="16">
        <f>+SUM(AE3:AE4)</f>
        <v>1742715000</v>
      </c>
      <c r="AF5" s="16">
        <f>+SUM(AF3:AF4)</f>
        <v>1742715000</v>
      </c>
      <c r="AG5" s="18">
        <f>+SUM(AG3:AG4)</f>
        <v>1</v>
      </c>
    </row>
    <row r="6" spans="2:33" x14ac:dyDescent="0.25">
      <c r="B6" s="11">
        <v>4</v>
      </c>
      <c r="C6" s="13" t="s">
        <v>1222</v>
      </c>
      <c r="D6" s="12" t="s">
        <v>119</v>
      </c>
      <c r="E6" s="12" t="s">
        <v>1223</v>
      </c>
      <c r="F6" s="12" t="s">
        <v>127</v>
      </c>
      <c r="G6" s="12">
        <v>24</v>
      </c>
      <c r="H6" s="12" t="s">
        <v>109</v>
      </c>
      <c r="I6" s="12" t="s">
        <v>122</v>
      </c>
      <c r="J6" s="12" t="s">
        <v>104</v>
      </c>
      <c r="K6" s="12" t="s">
        <v>104</v>
      </c>
      <c r="L6" s="12" t="s">
        <v>69</v>
      </c>
      <c r="M6" s="75">
        <v>48571000</v>
      </c>
      <c r="N6" s="16">
        <v>48571000</v>
      </c>
      <c r="O6" s="16">
        <v>0</v>
      </c>
      <c r="P6" s="18">
        <v>0</v>
      </c>
    </row>
    <row r="7" spans="2:33" x14ac:dyDescent="0.25">
      <c r="B7" s="11">
        <v>5</v>
      </c>
      <c r="C7" s="13" t="s">
        <v>1224</v>
      </c>
      <c r="D7" s="12" t="s">
        <v>119</v>
      </c>
      <c r="E7" s="12" t="s">
        <v>1225</v>
      </c>
      <c r="F7" s="12" t="s">
        <v>127</v>
      </c>
      <c r="G7" s="12">
        <v>24</v>
      </c>
      <c r="H7" s="12" t="s">
        <v>109</v>
      </c>
      <c r="I7" s="12" t="s">
        <v>122</v>
      </c>
      <c r="J7" s="12" t="s">
        <v>104</v>
      </c>
      <c r="K7" s="12" t="s">
        <v>104</v>
      </c>
      <c r="L7" s="12" t="s">
        <v>69</v>
      </c>
      <c r="M7" s="75">
        <v>241812000</v>
      </c>
      <c r="N7" s="16">
        <v>241812000</v>
      </c>
      <c r="O7" s="16">
        <v>0</v>
      </c>
      <c r="P7" s="18">
        <v>0</v>
      </c>
    </row>
    <row r="8" spans="2:33" x14ac:dyDescent="0.25">
      <c r="B8" s="11">
        <v>6</v>
      </c>
      <c r="C8" s="13" t="s">
        <v>1226</v>
      </c>
      <c r="D8" s="12" t="s">
        <v>119</v>
      </c>
      <c r="E8" s="12" t="s">
        <v>1219</v>
      </c>
      <c r="F8" s="12" t="s">
        <v>201</v>
      </c>
      <c r="G8" s="12">
        <v>24</v>
      </c>
      <c r="H8" s="12" t="s">
        <v>109</v>
      </c>
      <c r="I8" s="12" t="s">
        <v>122</v>
      </c>
      <c r="J8" s="12" t="s">
        <v>104</v>
      </c>
      <c r="K8" s="12" t="s">
        <v>104</v>
      </c>
      <c r="L8" s="12" t="s">
        <v>69</v>
      </c>
      <c r="M8" s="75">
        <v>39171000</v>
      </c>
      <c r="N8" s="16">
        <v>39171000</v>
      </c>
      <c r="O8" s="16">
        <v>0</v>
      </c>
      <c r="P8" s="18">
        <v>0</v>
      </c>
    </row>
    <row r="9" spans="2:33" x14ac:dyDescent="0.25">
      <c r="B9" s="11">
        <v>7</v>
      </c>
      <c r="C9" s="13" t="s">
        <v>1227</v>
      </c>
      <c r="D9" s="12" t="s">
        <v>119</v>
      </c>
      <c r="E9" s="12" t="s">
        <v>1221</v>
      </c>
      <c r="F9" s="12" t="s">
        <v>201</v>
      </c>
      <c r="G9" s="12">
        <v>24</v>
      </c>
      <c r="H9" s="12" t="s">
        <v>109</v>
      </c>
      <c r="I9" s="12" t="s">
        <v>122</v>
      </c>
      <c r="J9" s="12" t="s">
        <v>104</v>
      </c>
      <c r="K9" s="12" t="s">
        <v>104</v>
      </c>
      <c r="L9" s="12" t="s">
        <v>69</v>
      </c>
      <c r="M9" s="75">
        <v>25378000</v>
      </c>
      <c r="N9" s="16">
        <v>25378000</v>
      </c>
      <c r="O9" s="16">
        <v>0</v>
      </c>
      <c r="P9" s="18">
        <v>0</v>
      </c>
    </row>
    <row r="10" spans="2:33" x14ac:dyDescent="0.25">
      <c r="B10" s="11">
        <v>8</v>
      </c>
      <c r="C10" s="13" t="s">
        <v>1228</v>
      </c>
      <c r="D10" s="12" t="s">
        <v>119</v>
      </c>
      <c r="E10" s="12" t="s">
        <v>1223</v>
      </c>
      <c r="F10" s="12" t="s">
        <v>201</v>
      </c>
      <c r="G10" s="12">
        <v>24</v>
      </c>
      <c r="H10" s="12" t="s">
        <v>109</v>
      </c>
      <c r="I10" s="12" t="s">
        <v>122</v>
      </c>
      <c r="J10" s="12" t="s">
        <v>104</v>
      </c>
      <c r="K10" s="12" t="s">
        <v>104</v>
      </c>
      <c r="L10" s="12" t="s">
        <v>69</v>
      </c>
      <c r="M10" s="75">
        <v>29009000</v>
      </c>
      <c r="N10" s="16">
        <v>29009000</v>
      </c>
      <c r="O10" s="16">
        <v>0</v>
      </c>
      <c r="P10" s="18">
        <v>0</v>
      </c>
    </row>
    <row r="11" spans="2:33" x14ac:dyDescent="0.25">
      <c r="B11" s="11">
        <v>9</v>
      </c>
      <c r="C11" s="13" t="s">
        <v>1229</v>
      </c>
      <c r="D11" s="12" t="s">
        <v>119</v>
      </c>
      <c r="E11" s="12" t="s">
        <v>1230</v>
      </c>
      <c r="F11" s="12" t="s">
        <v>201</v>
      </c>
      <c r="G11" s="12">
        <v>24</v>
      </c>
      <c r="H11" s="12" t="s">
        <v>109</v>
      </c>
      <c r="I11" s="12" t="s">
        <v>122</v>
      </c>
      <c r="J11" s="12" t="s">
        <v>104</v>
      </c>
      <c r="K11" s="12" t="s">
        <v>104</v>
      </c>
      <c r="L11" s="12" t="s">
        <v>69</v>
      </c>
      <c r="M11" s="75">
        <v>388665000</v>
      </c>
      <c r="N11" s="16">
        <v>388665000</v>
      </c>
      <c r="O11" s="16">
        <v>0</v>
      </c>
      <c r="P11" s="18">
        <v>0</v>
      </c>
    </row>
    <row r="12" spans="2:33" x14ac:dyDescent="0.25">
      <c r="B12" s="11">
        <v>10</v>
      </c>
      <c r="C12" s="13" t="s">
        <v>1229</v>
      </c>
      <c r="D12" s="12" t="s">
        <v>119</v>
      </c>
      <c r="E12" s="12" t="s">
        <v>1230</v>
      </c>
      <c r="F12" s="12" t="s">
        <v>201</v>
      </c>
      <c r="G12" s="12">
        <v>24</v>
      </c>
      <c r="H12" s="12" t="s">
        <v>109</v>
      </c>
      <c r="I12" s="12" t="s">
        <v>122</v>
      </c>
      <c r="J12" s="12" t="s">
        <v>104</v>
      </c>
      <c r="K12" s="12" t="s">
        <v>104</v>
      </c>
      <c r="L12" s="12" t="s">
        <v>69</v>
      </c>
      <c r="M12" s="75">
        <v>388665000</v>
      </c>
      <c r="N12" s="16">
        <v>388665000</v>
      </c>
      <c r="O12" s="16">
        <v>0</v>
      </c>
      <c r="P12" s="18">
        <v>0</v>
      </c>
    </row>
    <row r="13" spans="2:33" x14ac:dyDescent="0.25">
      <c r="B13" s="11">
        <v>11</v>
      </c>
      <c r="C13" s="13">
        <v>2403061</v>
      </c>
      <c r="D13" s="12" t="s">
        <v>119</v>
      </c>
      <c r="E13" s="12" t="s">
        <v>1231</v>
      </c>
      <c r="F13" s="12" t="s">
        <v>201</v>
      </c>
      <c r="G13" s="12">
        <v>24</v>
      </c>
      <c r="H13" s="12" t="s">
        <v>109</v>
      </c>
      <c r="I13" s="12" t="s">
        <v>122</v>
      </c>
      <c r="J13" s="12" t="s">
        <v>104</v>
      </c>
      <c r="K13" s="12" t="s">
        <v>104</v>
      </c>
      <c r="L13" s="12" t="s">
        <v>69</v>
      </c>
      <c r="M13" s="75">
        <v>372713000</v>
      </c>
      <c r="N13" s="16">
        <v>372713000</v>
      </c>
      <c r="O13" s="16">
        <v>0</v>
      </c>
      <c r="P13" s="18">
        <v>0</v>
      </c>
    </row>
    <row r="14" spans="2:33" x14ac:dyDescent="0.25">
      <c r="B14" s="11">
        <v>12</v>
      </c>
      <c r="C14" s="13" t="s">
        <v>118</v>
      </c>
      <c r="D14" s="12" t="s">
        <v>119</v>
      </c>
      <c r="E14" s="12" t="s">
        <v>1232</v>
      </c>
      <c r="F14" s="12" t="s">
        <v>121</v>
      </c>
      <c r="G14" s="12">
        <v>33</v>
      </c>
      <c r="H14" s="12" t="s">
        <v>109</v>
      </c>
      <c r="I14" s="12" t="s">
        <v>122</v>
      </c>
      <c r="J14" s="12" t="s">
        <v>104</v>
      </c>
      <c r="K14" s="12" t="s">
        <v>104</v>
      </c>
      <c r="L14" s="12" t="s">
        <v>69</v>
      </c>
      <c r="M14" s="75">
        <v>15808000</v>
      </c>
      <c r="N14" s="16">
        <v>15808000</v>
      </c>
      <c r="O14" s="16">
        <v>0</v>
      </c>
      <c r="P14" s="18">
        <v>0</v>
      </c>
    </row>
    <row r="15" spans="2:33" ht="15.75" thickBot="1" x14ac:dyDescent="0.3">
      <c r="B15" s="11">
        <v>13</v>
      </c>
      <c r="C15" s="28" t="s">
        <v>1233</v>
      </c>
      <c r="D15" s="27" t="s">
        <v>119</v>
      </c>
      <c r="E15" s="27" t="s">
        <v>1234</v>
      </c>
      <c r="F15" s="27" t="s">
        <v>1213</v>
      </c>
      <c r="G15" s="27">
        <v>33</v>
      </c>
      <c r="H15" s="27" t="s">
        <v>109</v>
      </c>
      <c r="I15" s="27" t="s">
        <v>122</v>
      </c>
      <c r="J15" s="27" t="s">
        <v>104</v>
      </c>
      <c r="K15" s="27" t="s">
        <v>104</v>
      </c>
      <c r="L15" s="27" t="s">
        <v>69</v>
      </c>
      <c r="M15" s="77">
        <v>9871000</v>
      </c>
      <c r="N15" s="24">
        <v>9871000</v>
      </c>
      <c r="O15" s="24">
        <v>0</v>
      </c>
      <c r="P15" s="25">
        <v>0</v>
      </c>
    </row>
  </sheetData>
  <mergeCells count="1">
    <mergeCell ref="AB1:AC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385D3-1EB5-49C2-8652-F187BB05EE9D}">
  <dimension ref="A1:P22"/>
  <sheetViews>
    <sheetView workbookViewId="0">
      <selection sqref="A1:I22"/>
    </sheetView>
  </sheetViews>
  <sheetFormatPr baseColWidth="10" defaultRowHeight="15" x14ac:dyDescent="0.25"/>
  <cols>
    <col min="1" max="1" width="11.5703125" customWidth="1"/>
    <col min="3" max="3" width="18.85546875" bestFit="1" customWidth="1"/>
    <col min="5" max="5" width="18.42578125" bestFit="1" customWidth="1"/>
    <col min="6" max="6" width="17" bestFit="1" customWidth="1"/>
    <col min="12" max="12" width="49.5703125" bestFit="1" customWidth="1"/>
    <col min="13" max="13" width="18.7109375" customWidth="1"/>
    <col min="14" max="14" width="23" customWidth="1"/>
  </cols>
  <sheetData>
    <row r="1" spans="1:16" ht="31.5" x14ac:dyDescent="0.25">
      <c r="A1" s="37" t="s">
        <v>1690</v>
      </c>
      <c r="B1" s="37" t="s">
        <v>1691</v>
      </c>
      <c r="C1" s="36" t="s">
        <v>1692</v>
      </c>
      <c r="D1" s="36" t="s">
        <v>1693</v>
      </c>
      <c r="E1" s="37" t="s">
        <v>1694</v>
      </c>
      <c r="F1" s="37" t="s">
        <v>1695</v>
      </c>
      <c r="G1" s="36" t="s">
        <v>1693</v>
      </c>
      <c r="H1" s="37" t="s">
        <v>1696</v>
      </c>
      <c r="I1" s="36" t="s">
        <v>1697</v>
      </c>
      <c r="L1" s="56" t="s">
        <v>1690</v>
      </c>
      <c r="M1" s="55" t="s">
        <v>1706</v>
      </c>
      <c r="N1" s="55" t="s">
        <v>1707</v>
      </c>
      <c r="O1" s="57" t="s">
        <v>1696</v>
      </c>
      <c r="P1" s="57" t="s">
        <v>1697</v>
      </c>
    </row>
    <row r="2" spans="1:16" ht="24" thickBot="1" x14ac:dyDescent="0.3">
      <c r="A2" s="38" t="s">
        <v>2</v>
      </c>
      <c r="B2" s="39" t="e">
        <f>+VLOOKUP(A2,#REF!,2,0)</f>
        <v>#REF!</v>
      </c>
      <c r="C2" s="39" t="e">
        <f>+VLOOKUP(A2,#REF!,3,0)</f>
        <v>#REF!</v>
      </c>
      <c r="D2" s="40" t="e">
        <f t="shared" ref="D2:D20" si="0">+C2/B2</f>
        <v>#REF!</v>
      </c>
      <c r="E2" s="39">
        <v>26158774236</v>
      </c>
      <c r="F2" s="39">
        <v>17417585987</v>
      </c>
      <c r="G2" s="40">
        <v>0.665841060818122</v>
      </c>
      <c r="H2" s="40" t="e">
        <f t="shared" ref="H2:H20" si="1">+D2-G2</f>
        <v>#REF!</v>
      </c>
      <c r="I2" s="41" t="e">
        <f t="shared" ref="I2:I20" si="2">+IF(D2&gt;G2,2,1)</f>
        <v>#REF!</v>
      </c>
      <c r="L2" s="58" t="s">
        <v>2</v>
      </c>
      <c r="M2" s="59" t="e">
        <f>+VLOOKUP(L2,$A$1:$D$22,4,0)</f>
        <v>#REF!</v>
      </c>
      <c r="N2" s="59">
        <f>+VLOOKUP(L2,$A$1:$I$22,7,0)</f>
        <v>0.665841060818122</v>
      </c>
      <c r="O2" s="59" t="e">
        <f>+M2-N2</f>
        <v>#REF!</v>
      </c>
      <c r="P2" s="60"/>
    </row>
    <row r="3" spans="1:16" ht="24" thickBot="1" x14ac:dyDescent="0.3">
      <c r="A3" s="38" t="s">
        <v>8</v>
      </c>
      <c r="B3" s="39" t="e">
        <f>+VLOOKUP(A3,#REF!,2,0)</f>
        <v>#REF!</v>
      </c>
      <c r="C3" s="39" t="e">
        <f>+VLOOKUP(A3,#REF!,3,0)</f>
        <v>#REF!</v>
      </c>
      <c r="D3" s="40" t="e">
        <f t="shared" si="0"/>
        <v>#REF!</v>
      </c>
      <c r="E3" s="39">
        <v>88564565</v>
      </c>
      <c r="F3" s="39">
        <v>33154529</v>
      </c>
      <c r="G3" s="40">
        <v>0.37435433686147501</v>
      </c>
      <c r="H3" s="40" t="e">
        <f t="shared" si="1"/>
        <v>#REF!</v>
      </c>
      <c r="I3" s="41" t="e">
        <f t="shared" si="2"/>
        <v>#REF!</v>
      </c>
      <c r="L3" s="61" t="s">
        <v>8</v>
      </c>
      <c r="M3" s="59" t="e">
        <f t="shared" ref="M3:M21" si="3">+VLOOKUP(L3,$A$1:$D$22,4,0)</f>
        <v>#REF!</v>
      </c>
      <c r="N3" s="62">
        <v>0.35</v>
      </c>
      <c r="O3" s="59" t="e">
        <f t="shared" ref="O3:O20" si="4">+M3-N3</f>
        <v>#REF!</v>
      </c>
      <c r="P3" s="63"/>
    </row>
    <row r="4" spans="1:16" ht="24" thickBot="1" x14ac:dyDescent="0.3">
      <c r="A4" s="38" t="s">
        <v>10</v>
      </c>
      <c r="B4" s="39" t="e">
        <f>+VLOOKUP(A4,#REF!,2,0)</f>
        <v>#REF!</v>
      </c>
      <c r="C4" s="39" t="e">
        <f>+VLOOKUP(A4,#REF!,3,0)</f>
        <v>#REF!</v>
      </c>
      <c r="D4" s="40" t="e">
        <f t="shared" si="0"/>
        <v>#REF!</v>
      </c>
      <c r="E4" s="39">
        <v>1090716122</v>
      </c>
      <c r="F4" s="39">
        <v>637296968</v>
      </c>
      <c r="G4" s="40">
        <v>0.58429224171676819</v>
      </c>
      <c r="H4" s="40" t="e">
        <f t="shared" si="1"/>
        <v>#REF!</v>
      </c>
      <c r="I4" s="41" t="e">
        <f t="shared" si="2"/>
        <v>#REF!</v>
      </c>
      <c r="L4" s="61" t="s">
        <v>10</v>
      </c>
      <c r="M4" s="59" t="e">
        <f t="shared" si="3"/>
        <v>#REF!</v>
      </c>
      <c r="N4" s="62">
        <v>0.51</v>
      </c>
      <c r="O4" s="59" t="e">
        <f t="shared" si="4"/>
        <v>#REF!</v>
      </c>
      <c r="P4" s="63"/>
    </row>
    <row r="5" spans="1:16" ht="24" thickBot="1" x14ac:dyDescent="0.3">
      <c r="A5" s="38" t="s">
        <v>13</v>
      </c>
      <c r="B5" s="39" t="e">
        <f>+VLOOKUP(A5,#REF!,2,0)</f>
        <v>#REF!</v>
      </c>
      <c r="C5" s="39" t="e">
        <f>+VLOOKUP(A5,#REF!,3,0)</f>
        <v>#REF!</v>
      </c>
      <c r="D5" s="40" t="e">
        <f t="shared" si="0"/>
        <v>#REF!</v>
      </c>
      <c r="E5" s="39">
        <v>5084815088</v>
      </c>
      <c r="F5" s="39">
        <v>3113542753</v>
      </c>
      <c r="G5" s="40">
        <v>0.61232172637857785</v>
      </c>
      <c r="H5" s="40" t="e">
        <f t="shared" si="1"/>
        <v>#REF!</v>
      </c>
      <c r="I5" s="41" t="e">
        <f t="shared" si="2"/>
        <v>#REF!</v>
      </c>
      <c r="L5" s="61" t="s">
        <v>13</v>
      </c>
      <c r="M5" s="59" t="e">
        <f t="shared" si="3"/>
        <v>#REF!</v>
      </c>
      <c r="N5" s="62">
        <v>0.51</v>
      </c>
      <c r="O5" s="59" t="e">
        <f t="shared" si="4"/>
        <v>#REF!</v>
      </c>
      <c r="P5" s="63"/>
    </row>
    <row r="6" spans="1:16" ht="24" thickBot="1" x14ac:dyDescent="0.3">
      <c r="A6" s="66" t="s">
        <v>19</v>
      </c>
      <c r="B6" s="39" t="e">
        <f>+VLOOKUP(A6,#REF!,2,0)</f>
        <v>#REF!</v>
      </c>
      <c r="C6" s="39" t="e">
        <f>+VLOOKUP(A6,#REF!,3,0)</f>
        <v>#REF!</v>
      </c>
      <c r="D6" s="40" t="e">
        <f t="shared" si="0"/>
        <v>#REF!</v>
      </c>
      <c r="E6" s="39">
        <v>10923740420</v>
      </c>
      <c r="F6" s="39">
        <v>4965156058</v>
      </c>
      <c r="G6" s="40">
        <v>0.4545289312174996</v>
      </c>
      <c r="H6" s="40" t="e">
        <f t="shared" si="1"/>
        <v>#REF!</v>
      </c>
      <c r="I6" s="41" t="e">
        <f t="shared" si="2"/>
        <v>#REF!</v>
      </c>
      <c r="L6" s="61" t="s">
        <v>19</v>
      </c>
      <c r="M6" s="59" t="e">
        <f t="shared" si="3"/>
        <v>#REF!</v>
      </c>
      <c r="N6" s="62">
        <v>0.44</v>
      </c>
      <c r="O6" s="59" t="e">
        <f t="shared" si="4"/>
        <v>#REF!</v>
      </c>
      <c r="P6" s="63"/>
    </row>
    <row r="7" spans="1:16" ht="24" thickBot="1" x14ac:dyDescent="0.3">
      <c r="A7" s="66" t="s">
        <v>26</v>
      </c>
      <c r="B7" s="39" t="e">
        <f>+VLOOKUP(A7,#REF!,2,0)</f>
        <v>#REF!</v>
      </c>
      <c r="C7" s="39" t="e">
        <f>+VLOOKUP(A7,#REF!,3,0)</f>
        <v>#REF!</v>
      </c>
      <c r="D7" s="40" t="e">
        <f t="shared" si="0"/>
        <v>#REF!</v>
      </c>
      <c r="E7" s="39">
        <v>362326767144</v>
      </c>
      <c r="F7" s="39">
        <v>230963415770</v>
      </c>
      <c r="G7" s="40">
        <v>0.63744508193679195</v>
      </c>
      <c r="H7" s="40" t="e">
        <f t="shared" si="1"/>
        <v>#REF!</v>
      </c>
      <c r="I7" s="41" t="e">
        <f t="shared" si="2"/>
        <v>#REF!</v>
      </c>
      <c r="L7" s="61" t="s">
        <v>26</v>
      </c>
      <c r="M7" s="59" t="e">
        <f t="shared" si="3"/>
        <v>#REF!</v>
      </c>
      <c r="N7" s="62">
        <v>0.56000000000000005</v>
      </c>
      <c r="O7" s="59" t="e">
        <f t="shared" si="4"/>
        <v>#REF!</v>
      </c>
      <c r="P7" s="63"/>
    </row>
    <row r="8" spans="1:16" ht="24" thickBot="1" x14ac:dyDescent="0.3">
      <c r="A8" s="66" t="s">
        <v>32</v>
      </c>
      <c r="B8" s="39" t="e">
        <f>+VLOOKUP(A8,#REF!,2,0)</f>
        <v>#REF!</v>
      </c>
      <c r="C8" s="39" t="e">
        <f>+VLOOKUP(A8,#REF!,3,0)</f>
        <v>#REF!</v>
      </c>
      <c r="D8" s="40" t="e">
        <f t="shared" si="0"/>
        <v>#REF!</v>
      </c>
      <c r="E8" s="39">
        <v>11717307537</v>
      </c>
      <c r="F8" s="39">
        <v>7631685640</v>
      </c>
      <c r="G8" s="40">
        <v>0.65131734538000796</v>
      </c>
      <c r="H8" s="40" t="e">
        <f t="shared" si="1"/>
        <v>#REF!</v>
      </c>
      <c r="I8" s="41" t="e">
        <f t="shared" si="2"/>
        <v>#REF!</v>
      </c>
      <c r="L8" s="61" t="s">
        <v>32</v>
      </c>
      <c r="M8" s="59" t="e">
        <f t="shared" si="3"/>
        <v>#REF!</v>
      </c>
      <c r="N8" s="62">
        <v>0.59</v>
      </c>
      <c r="O8" s="59" t="e">
        <f t="shared" si="4"/>
        <v>#REF!</v>
      </c>
      <c r="P8" s="63"/>
    </row>
    <row r="9" spans="1:16" ht="24" thickBot="1" x14ac:dyDescent="0.3">
      <c r="A9" s="66" t="s">
        <v>35</v>
      </c>
      <c r="B9" s="39" t="e">
        <f>+VLOOKUP(A9,#REF!,2,0)</f>
        <v>#REF!</v>
      </c>
      <c r="C9" s="39" t="e">
        <f>+VLOOKUP(A9,#REF!,3,0)</f>
        <v>#REF!</v>
      </c>
      <c r="D9" s="40" t="e">
        <f t="shared" si="0"/>
        <v>#REF!</v>
      </c>
      <c r="E9" s="39">
        <v>1004739509</v>
      </c>
      <c r="F9" s="39">
        <v>1000311509</v>
      </c>
      <c r="G9" s="40">
        <v>0.99559288754912489</v>
      </c>
      <c r="H9" s="40" t="e">
        <f t="shared" si="1"/>
        <v>#REF!</v>
      </c>
      <c r="I9" s="41" t="e">
        <f t="shared" si="2"/>
        <v>#REF!</v>
      </c>
      <c r="L9" s="61" t="s">
        <v>35</v>
      </c>
      <c r="M9" s="59" t="e">
        <f t="shared" si="3"/>
        <v>#REF!</v>
      </c>
      <c r="N9" s="62">
        <v>0.93</v>
      </c>
      <c r="O9" s="59" t="e">
        <f t="shared" si="4"/>
        <v>#REF!</v>
      </c>
      <c r="P9" s="63"/>
    </row>
    <row r="10" spans="1:16" ht="24" thickBot="1" x14ac:dyDescent="0.3">
      <c r="A10" s="66" t="s">
        <v>37</v>
      </c>
      <c r="B10" s="39" t="e">
        <f>+VLOOKUP(A10,#REF!,2,0)</f>
        <v>#REF!</v>
      </c>
      <c r="C10" s="39" t="e">
        <f>+VLOOKUP(A10,#REF!,3,0)</f>
        <v>#REF!</v>
      </c>
      <c r="D10" s="40" t="e">
        <f t="shared" si="0"/>
        <v>#REF!</v>
      </c>
      <c r="E10" s="39">
        <v>7332383355</v>
      </c>
      <c r="F10" s="39">
        <v>5271590783</v>
      </c>
      <c r="G10" s="40">
        <v>0.71894642270787268</v>
      </c>
      <c r="H10" s="40" t="e">
        <f t="shared" si="1"/>
        <v>#REF!</v>
      </c>
      <c r="I10" s="41" t="e">
        <f t="shared" si="2"/>
        <v>#REF!</v>
      </c>
      <c r="L10" s="61" t="s">
        <v>37</v>
      </c>
      <c r="M10" s="59" t="e">
        <f t="shared" si="3"/>
        <v>#REF!</v>
      </c>
      <c r="N10" s="62">
        <v>0.61</v>
      </c>
      <c r="O10" s="59" t="e">
        <f t="shared" si="4"/>
        <v>#REF!</v>
      </c>
      <c r="P10" s="63"/>
    </row>
    <row r="11" spans="1:16" ht="24" thickBot="1" x14ac:dyDescent="0.3">
      <c r="A11" s="66" t="s">
        <v>39</v>
      </c>
      <c r="B11" s="39" t="e">
        <f>+VLOOKUP(A11,#REF!,2,0)</f>
        <v>#REF!</v>
      </c>
      <c r="C11" s="39" t="e">
        <f>+VLOOKUP(A11,#REF!,3,0)</f>
        <v>#REF!</v>
      </c>
      <c r="D11" s="40" t="e">
        <f t="shared" si="0"/>
        <v>#REF!</v>
      </c>
      <c r="E11" s="39">
        <v>114336111000</v>
      </c>
      <c r="F11" s="39">
        <v>55013067000</v>
      </c>
      <c r="G11" s="40">
        <v>0.48115216197969163</v>
      </c>
      <c r="H11" s="40" t="e">
        <f t="shared" si="1"/>
        <v>#REF!</v>
      </c>
      <c r="I11" s="41" t="e">
        <f t="shared" si="2"/>
        <v>#REF!</v>
      </c>
      <c r="L11" s="61" t="s">
        <v>39</v>
      </c>
      <c r="M11" s="59" t="e">
        <f t="shared" si="3"/>
        <v>#REF!</v>
      </c>
      <c r="N11" s="62">
        <v>0.42</v>
      </c>
      <c r="O11" s="59" t="e">
        <f t="shared" si="4"/>
        <v>#REF!</v>
      </c>
      <c r="P11" s="63"/>
    </row>
    <row r="12" spans="1:16" ht="24" thickBot="1" x14ac:dyDescent="0.3">
      <c r="A12" s="66" t="s">
        <v>48</v>
      </c>
      <c r="B12" s="39" t="e">
        <f>+VLOOKUP(A12,#REF!,2,0)</f>
        <v>#REF!</v>
      </c>
      <c r="C12" s="39" t="e">
        <f>+VLOOKUP(A12,#REF!,3,0)</f>
        <v>#REF!</v>
      </c>
      <c r="D12" s="40" t="e">
        <f t="shared" si="0"/>
        <v>#REF!</v>
      </c>
      <c r="E12" s="39">
        <v>114712778</v>
      </c>
      <c r="F12" s="39">
        <v>57608593</v>
      </c>
      <c r="G12" s="40">
        <v>0.50219856936949081</v>
      </c>
      <c r="H12" s="40" t="e">
        <f t="shared" si="1"/>
        <v>#REF!</v>
      </c>
      <c r="I12" s="41" t="e">
        <f t="shared" si="2"/>
        <v>#REF!</v>
      </c>
      <c r="L12" s="61" t="s">
        <v>48</v>
      </c>
      <c r="M12" s="59" t="e">
        <f t="shared" si="3"/>
        <v>#REF!</v>
      </c>
      <c r="N12" s="62">
        <v>0.46</v>
      </c>
      <c r="O12" s="59" t="e">
        <f t="shared" si="4"/>
        <v>#REF!</v>
      </c>
      <c r="P12" s="63"/>
    </row>
    <row r="13" spans="1:16" ht="24" thickBot="1" x14ac:dyDescent="0.3">
      <c r="A13" s="66" t="s">
        <v>50</v>
      </c>
      <c r="B13" s="39" t="e">
        <f>+VLOOKUP(A13,#REF!,2,0)</f>
        <v>#REF!</v>
      </c>
      <c r="C13" s="39" t="e">
        <f>+VLOOKUP(A13,#REF!,3,0)</f>
        <v>#REF!</v>
      </c>
      <c r="D13" s="40" t="e">
        <f t="shared" si="0"/>
        <v>#REF!</v>
      </c>
      <c r="E13" s="39">
        <v>163000539842</v>
      </c>
      <c r="F13" s="39">
        <v>111656752839</v>
      </c>
      <c r="G13" s="40">
        <v>0.68500848492422994</v>
      </c>
      <c r="H13" s="40" t="e">
        <f t="shared" si="1"/>
        <v>#REF!</v>
      </c>
      <c r="I13" s="41" t="e">
        <f t="shared" si="2"/>
        <v>#REF!</v>
      </c>
      <c r="L13" s="61" t="s">
        <v>50</v>
      </c>
      <c r="M13" s="59" t="e">
        <f t="shared" si="3"/>
        <v>#REF!</v>
      </c>
      <c r="N13" s="62">
        <v>0.5</v>
      </c>
      <c r="O13" s="59" t="e">
        <f t="shared" si="4"/>
        <v>#REF!</v>
      </c>
      <c r="P13" s="63"/>
    </row>
    <row r="14" spans="1:16" ht="24" thickBot="1" x14ac:dyDescent="0.3">
      <c r="A14" s="66" t="s">
        <v>55</v>
      </c>
      <c r="B14" s="39" t="e">
        <f>+VLOOKUP(A14,#REF!,2,0)</f>
        <v>#REF!</v>
      </c>
      <c r="C14" s="39" t="e">
        <f>+VLOOKUP(A14,#REF!,3,0)</f>
        <v>#REF!</v>
      </c>
      <c r="D14" s="40" t="e">
        <f t="shared" si="0"/>
        <v>#REF!</v>
      </c>
      <c r="E14" s="39">
        <v>166316406973</v>
      </c>
      <c r="F14" s="39">
        <v>123646676978</v>
      </c>
      <c r="G14" s="40">
        <v>0.74344244941554649</v>
      </c>
      <c r="H14" s="40" t="e">
        <f t="shared" si="1"/>
        <v>#REF!</v>
      </c>
      <c r="I14" s="41" t="e">
        <f t="shared" si="2"/>
        <v>#REF!</v>
      </c>
      <c r="L14" s="61" t="s">
        <v>55</v>
      </c>
      <c r="M14" s="59" t="e">
        <f t="shared" si="3"/>
        <v>#REF!</v>
      </c>
      <c r="N14" s="62">
        <v>0.66</v>
      </c>
      <c r="O14" s="59" t="e">
        <f t="shared" si="4"/>
        <v>#REF!</v>
      </c>
      <c r="P14" s="63"/>
    </row>
    <row r="15" spans="1:16" ht="24" thickBot="1" x14ac:dyDescent="0.3">
      <c r="A15" s="66" t="s">
        <v>62</v>
      </c>
      <c r="B15" s="39" t="e">
        <f>+VLOOKUP(A15,#REF!,2,0)</f>
        <v>#REF!</v>
      </c>
      <c r="C15" s="39" t="e">
        <f>+VLOOKUP(A15,#REF!,3,0)</f>
        <v>#REF!</v>
      </c>
      <c r="D15" s="40" t="e">
        <f t="shared" si="0"/>
        <v>#REF!</v>
      </c>
      <c r="E15" s="39">
        <v>1461876751</v>
      </c>
      <c r="F15" s="39">
        <v>778221792</v>
      </c>
      <c r="G15" s="40">
        <v>0.53234432483289418</v>
      </c>
      <c r="H15" s="40" t="e">
        <f t="shared" si="1"/>
        <v>#REF!</v>
      </c>
      <c r="I15" s="41" t="e">
        <f t="shared" si="2"/>
        <v>#REF!</v>
      </c>
      <c r="L15" s="61" t="s">
        <v>62</v>
      </c>
      <c r="M15" s="59" t="e">
        <f t="shared" si="3"/>
        <v>#REF!</v>
      </c>
      <c r="N15" s="62">
        <v>0.45</v>
      </c>
      <c r="O15" s="59" t="e">
        <f t="shared" si="4"/>
        <v>#REF!</v>
      </c>
      <c r="P15" s="63"/>
    </row>
    <row r="16" spans="1:16" ht="24" thickBot="1" x14ac:dyDescent="0.3">
      <c r="A16" s="66" t="s">
        <v>65</v>
      </c>
      <c r="B16" s="39" t="e">
        <f>+VLOOKUP(A16,#REF!,2,0)</f>
        <v>#REF!</v>
      </c>
      <c r="C16" s="39" t="e">
        <f>+VLOOKUP(A16,#REF!,3,0)</f>
        <v>#REF!</v>
      </c>
      <c r="D16" s="40" t="e">
        <f t="shared" si="0"/>
        <v>#REF!</v>
      </c>
      <c r="E16" s="39">
        <v>122648359708</v>
      </c>
      <c r="F16" s="39">
        <v>90627374714</v>
      </c>
      <c r="G16" s="40">
        <v>0.73892039754762928</v>
      </c>
      <c r="H16" s="40" t="e">
        <f t="shared" si="1"/>
        <v>#REF!</v>
      </c>
      <c r="I16" s="41" t="e">
        <f t="shared" si="2"/>
        <v>#REF!</v>
      </c>
      <c r="L16" s="61" t="s">
        <v>65</v>
      </c>
      <c r="M16" s="59" t="e">
        <f t="shared" si="3"/>
        <v>#REF!</v>
      </c>
      <c r="N16" s="62">
        <v>0.67</v>
      </c>
      <c r="O16" s="59" t="e">
        <f t="shared" si="4"/>
        <v>#REF!</v>
      </c>
      <c r="P16" s="63"/>
    </row>
    <row r="17" spans="1:16" ht="24" thickBot="1" x14ac:dyDescent="0.3">
      <c r="A17" s="66" t="s">
        <v>70</v>
      </c>
      <c r="B17" s="39" t="e">
        <f>+VLOOKUP(A17,#REF!,2,0)</f>
        <v>#REF!</v>
      </c>
      <c r="C17" s="39" t="e">
        <f>+VLOOKUP(A17,#REF!,3,0)</f>
        <v>#REF!</v>
      </c>
      <c r="D17" s="40" t="e">
        <f t="shared" si="0"/>
        <v>#REF!</v>
      </c>
      <c r="E17" s="39">
        <v>107901909141</v>
      </c>
      <c r="F17" s="39">
        <v>53409990474</v>
      </c>
      <c r="G17" s="40">
        <v>0.49498651969361268</v>
      </c>
      <c r="H17" s="40" t="e">
        <f t="shared" si="1"/>
        <v>#REF!</v>
      </c>
      <c r="I17" s="41" t="e">
        <f t="shared" si="2"/>
        <v>#REF!</v>
      </c>
      <c r="L17" s="61" t="s">
        <v>70</v>
      </c>
      <c r="M17" s="59" t="e">
        <f t="shared" si="3"/>
        <v>#REF!</v>
      </c>
      <c r="N17" s="62">
        <v>0.45</v>
      </c>
      <c r="O17" s="59" t="e">
        <f t="shared" si="4"/>
        <v>#REF!</v>
      </c>
      <c r="P17" s="63"/>
    </row>
    <row r="18" spans="1:16" ht="24" thickBot="1" x14ac:dyDescent="0.3">
      <c r="A18" s="66" t="s">
        <v>76</v>
      </c>
      <c r="B18" s="39" t="e">
        <f>+VLOOKUP(A18,#REF!,2,0)</f>
        <v>#REF!</v>
      </c>
      <c r="C18" s="39" t="e">
        <f>+VLOOKUP(A18,#REF!,3,0)</f>
        <v>#REF!</v>
      </c>
      <c r="D18" s="40" t="e">
        <f t="shared" si="0"/>
        <v>#REF!</v>
      </c>
      <c r="E18" s="39">
        <v>90964000</v>
      </c>
      <c r="F18" s="39">
        <v>79028000</v>
      </c>
      <c r="G18" s="40">
        <v>0.86878325491403197</v>
      </c>
      <c r="H18" s="40" t="e">
        <f t="shared" si="1"/>
        <v>#REF!</v>
      </c>
      <c r="I18" s="41" t="e">
        <f t="shared" si="2"/>
        <v>#REF!</v>
      </c>
      <c r="L18" s="61" t="s">
        <v>76</v>
      </c>
      <c r="M18" s="59" t="e">
        <f t="shared" si="3"/>
        <v>#REF!</v>
      </c>
      <c r="N18" s="62">
        <v>0.81</v>
      </c>
      <c r="O18" s="59" t="e">
        <f t="shared" si="4"/>
        <v>#REF!</v>
      </c>
      <c r="P18" s="63"/>
    </row>
    <row r="19" spans="1:16" ht="24" thickBot="1" x14ac:dyDescent="0.3">
      <c r="A19" s="66" t="s">
        <v>68</v>
      </c>
      <c r="B19" s="39" t="e">
        <f>+VLOOKUP(A19,#REF!,2,0)</f>
        <v>#REF!</v>
      </c>
      <c r="C19" s="39" t="e">
        <f>+VLOOKUP(A19,#REF!,3,0)</f>
        <v>#REF!</v>
      </c>
      <c r="D19" s="40" t="e">
        <f t="shared" si="0"/>
        <v>#REF!</v>
      </c>
      <c r="E19" s="39">
        <v>4598253359</v>
      </c>
      <c r="F19" s="39">
        <v>2654986404</v>
      </c>
      <c r="G19" s="40">
        <v>0.57739019508428957</v>
      </c>
      <c r="H19" s="40" t="e">
        <f t="shared" si="1"/>
        <v>#REF!</v>
      </c>
      <c r="I19" s="41" t="e">
        <f t="shared" si="2"/>
        <v>#REF!</v>
      </c>
      <c r="L19" s="61" t="s">
        <v>68</v>
      </c>
      <c r="M19" s="59" t="e">
        <f t="shared" si="3"/>
        <v>#REF!</v>
      </c>
      <c r="N19" s="62">
        <v>0.65</v>
      </c>
      <c r="O19" s="59" t="e">
        <f t="shared" si="4"/>
        <v>#REF!</v>
      </c>
      <c r="P19" s="63"/>
    </row>
    <row r="20" spans="1:16" ht="24" thickBot="1" x14ac:dyDescent="0.3">
      <c r="A20" s="66" t="s">
        <v>78</v>
      </c>
      <c r="B20" s="39" t="e">
        <f>+VLOOKUP(A20,#REF!,2,0)</f>
        <v>#REF!</v>
      </c>
      <c r="C20" s="39" t="e">
        <f>+VLOOKUP(A20,#REF!,3,0)</f>
        <v>#REF!</v>
      </c>
      <c r="D20" s="40" t="e">
        <f t="shared" si="0"/>
        <v>#REF!</v>
      </c>
      <c r="E20" s="39">
        <v>179387959</v>
      </c>
      <c r="F20" s="39">
        <v>117898375</v>
      </c>
      <c r="G20" s="40">
        <v>0.65722568926713754</v>
      </c>
      <c r="H20" s="40" t="e">
        <f t="shared" si="1"/>
        <v>#REF!</v>
      </c>
      <c r="I20" s="41" t="e">
        <f t="shared" si="2"/>
        <v>#REF!</v>
      </c>
      <c r="L20" s="61" t="s">
        <v>78</v>
      </c>
      <c r="M20" s="59" t="e">
        <f t="shared" si="3"/>
        <v>#REF!</v>
      </c>
      <c r="N20" s="62">
        <v>1</v>
      </c>
      <c r="O20" s="59" t="e">
        <f t="shared" si="4"/>
        <v>#REF!</v>
      </c>
      <c r="P20" s="64"/>
    </row>
    <row r="21" spans="1:16" ht="16.5" thickBot="1" x14ac:dyDescent="0.3">
      <c r="A21" s="66" t="s">
        <v>1698</v>
      </c>
      <c r="B21" s="39">
        <v>0</v>
      </c>
      <c r="C21" s="39">
        <v>0</v>
      </c>
      <c r="D21" s="40">
        <v>0</v>
      </c>
      <c r="E21" s="39">
        <v>1119337155</v>
      </c>
      <c r="F21" s="39">
        <v>1114937155</v>
      </c>
      <c r="G21" s="40">
        <v>0.99606910216430722</v>
      </c>
      <c r="H21" s="40" t="s">
        <v>123</v>
      </c>
      <c r="I21" s="42" t="s">
        <v>1699</v>
      </c>
      <c r="L21" s="61" t="s">
        <v>1698</v>
      </c>
      <c r="M21" s="59">
        <f t="shared" si="3"/>
        <v>0</v>
      </c>
      <c r="N21" s="62">
        <v>0.17</v>
      </c>
      <c r="O21" s="67" t="s">
        <v>123</v>
      </c>
      <c r="P21" s="68" t="s">
        <v>1699</v>
      </c>
    </row>
    <row r="22" spans="1:16" x14ac:dyDescent="0.25">
      <c r="A22" s="66" t="s">
        <v>1700</v>
      </c>
      <c r="B22" s="39" t="e">
        <f>+SUM(B2:B21)</f>
        <v>#REF!</v>
      </c>
      <c r="C22" s="39" t="e">
        <f>+SUM(C2:C21)</f>
        <v>#REF!</v>
      </c>
      <c r="D22" s="40" t="e">
        <f>+C22/B22</f>
        <v>#REF!</v>
      </c>
      <c r="E22" s="39">
        <v>1107495666642</v>
      </c>
      <c r="F22" s="39">
        <v>710190282321</v>
      </c>
      <c r="G22" s="40">
        <v>0.64125784299846866</v>
      </c>
      <c r="H22" s="40" t="e">
        <f>+D22-G22</f>
        <v>#REF!</v>
      </c>
      <c r="I22" s="33"/>
    </row>
  </sheetData>
  <conditionalFormatting sqref="I2:I21">
    <cfRule type="iconSet" priority="1">
      <iconSet iconSet="3Arrows">
        <cfvo type="percent" val="0"/>
        <cfvo type="num" val="2"/>
        <cfvo type="num" val="2"/>
      </iconSet>
    </cfRule>
    <cfRule type="iconSet" priority="2">
      <iconSet iconSet="3Symbols">
        <cfvo type="percent" val="0"/>
        <cfvo type="percent" val="2"/>
        <cfvo type="num" val="&quot;$K$2&quot;"/>
      </iconSet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628BA-2C30-4DE9-9838-2FBA5AFBFAF3}">
  <sheetPr codeName="Hoja28"/>
  <dimension ref="B1:AI14"/>
  <sheetViews>
    <sheetView topLeftCell="P1" zoomScale="80" zoomScaleNormal="80" workbookViewId="0"/>
  </sheetViews>
  <sheetFormatPr baseColWidth="10" defaultColWidth="11.42578125" defaultRowHeight="15" x14ac:dyDescent="0.25"/>
  <cols>
    <col min="1" max="1" width="11.42578125" style="2"/>
    <col min="2" max="2" width="3.5703125" style="2" bestFit="1" customWidth="1"/>
    <col min="3" max="3" width="11.7109375" style="2" bestFit="1" customWidth="1"/>
    <col min="4" max="4" width="10.42578125" style="2" bestFit="1" customWidth="1"/>
    <col min="5" max="5" width="114.5703125" style="2" bestFit="1" customWidth="1"/>
    <col min="6" max="6" width="32.7109375" style="2" bestFit="1" customWidth="1"/>
    <col min="7" max="7" width="32.7109375" style="2" hidden="1" customWidth="1"/>
    <col min="8" max="11" width="11.42578125" style="2"/>
    <col min="12" max="12" width="24.42578125" style="2" bestFit="1" customWidth="1"/>
    <col min="13" max="18" width="11.42578125" style="2"/>
    <col min="19" max="19" width="26.5703125" style="2" bestFit="1" customWidth="1"/>
    <col min="20" max="29" width="11.42578125" style="2"/>
    <col min="30" max="30" width="13.7109375" style="2" customWidth="1"/>
    <col min="31" max="31" width="27.140625" style="2" customWidth="1"/>
    <col min="32" max="32" width="11" style="2" bestFit="1" customWidth="1"/>
    <col min="33" max="33" width="16.140625" style="2" customWidth="1"/>
    <col min="34" max="34" width="11.42578125" style="2"/>
    <col min="35" max="35" width="21.140625" style="2" customWidth="1"/>
    <col min="36" max="16384" width="11.42578125" style="2"/>
  </cols>
  <sheetData>
    <row r="1" spans="2:35" ht="15.75" thickBot="1" x14ac:dyDescent="0.3">
      <c r="S1" s="6" t="s">
        <v>1709</v>
      </c>
      <c r="AD1" s="82" t="s">
        <v>80</v>
      </c>
      <c r="AE1" s="83"/>
    </row>
    <row r="2" spans="2:35" ht="33.75" x14ac:dyDescent="0.25">
      <c r="B2" s="7" t="s">
        <v>81</v>
      </c>
      <c r="C2" s="8" t="s">
        <v>82</v>
      </c>
      <c r="D2" s="8" t="s">
        <v>83</v>
      </c>
      <c r="E2" s="8" t="s">
        <v>84</v>
      </c>
      <c r="F2" s="8" t="s">
        <v>85</v>
      </c>
      <c r="G2" s="8" t="s">
        <v>85</v>
      </c>
      <c r="H2" s="8" t="s">
        <v>86</v>
      </c>
      <c r="I2" s="8" t="s">
        <v>87</v>
      </c>
      <c r="J2" s="8" t="s">
        <v>88</v>
      </c>
      <c r="K2" s="8" t="s">
        <v>89</v>
      </c>
      <c r="L2" s="7" t="s">
        <v>90</v>
      </c>
      <c r="M2" s="7" t="s">
        <v>91</v>
      </c>
      <c r="N2" s="7" t="s">
        <v>1</v>
      </c>
      <c r="O2" s="76" t="s">
        <v>1708</v>
      </c>
      <c r="P2" s="76" t="s">
        <v>92</v>
      </c>
      <c r="S2" s="7" t="s">
        <v>90</v>
      </c>
      <c r="T2" s="8" t="s">
        <v>93</v>
      </c>
      <c r="U2" s="8" t="s">
        <v>94</v>
      </c>
      <c r="V2" s="8" t="s">
        <v>1</v>
      </c>
      <c r="W2" s="8" t="s">
        <v>1802</v>
      </c>
      <c r="X2" s="9" t="s">
        <v>95</v>
      </c>
      <c r="AD2" s="7" t="s">
        <v>96</v>
      </c>
      <c r="AE2" s="10" t="s">
        <v>97</v>
      </c>
      <c r="AF2" s="8" t="s">
        <v>93</v>
      </c>
      <c r="AG2" s="8" t="s">
        <v>94</v>
      </c>
      <c r="AH2" s="8" t="s">
        <v>1</v>
      </c>
      <c r="AI2" s="9" t="s">
        <v>98</v>
      </c>
    </row>
    <row r="3" spans="2:35" x14ac:dyDescent="0.25">
      <c r="B3" s="11">
        <v>1</v>
      </c>
      <c r="C3" s="13">
        <v>10704</v>
      </c>
      <c r="D3" s="12" t="s">
        <v>119</v>
      </c>
      <c r="E3" s="12" t="s">
        <v>1235</v>
      </c>
      <c r="F3" s="12" t="s">
        <v>1206</v>
      </c>
      <c r="G3" s="12">
        <v>22</v>
      </c>
      <c r="H3" s="12" t="s">
        <v>109</v>
      </c>
      <c r="I3" s="12" t="s">
        <v>103</v>
      </c>
      <c r="J3" s="12" t="s">
        <v>104</v>
      </c>
      <c r="K3" s="12" t="s">
        <v>321</v>
      </c>
      <c r="L3" s="12" t="s">
        <v>77</v>
      </c>
      <c r="M3" s="75">
        <v>2000000</v>
      </c>
      <c r="N3" s="16">
        <v>2000000</v>
      </c>
      <c r="O3" s="16">
        <v>0</v>
      </c>
      <c r="P3" s="18">
        <f>+O3/N3</f>
        <v>0</v>
      </c>
      <c r="S3" s="12" t="s">
        <v>77</v>
      </c>
      <c r="T3" s="31">
        <f>+COUNTIF($L$2:$L$151,S3)</f>
        <v>12</v>
      </c>
      <c r="U3" s="16">
        <f>+SUMIF($L$3:$L$151,S3,$M$3:$M$151)</f>
        <v>72290000</v>
      </c>
      <c r="V3" s="16">
        <f>+SUMIF($L$3:$L$151,S3,$N$3:$N$151)</f>
        <v>72290000</v>
      </c>
      <c r="W3" s="16">
        <f>+SUMIF($L$3:$L$151,S3,$O$3:$O$151)</f>
        <v>59540000</v>
      </c>
      <c r="X3" s="18">
        <f>+W3/V3</f>
        <v>0.82362705768432698</v>
      </c>
      <c r="AD3" s="17">
        <v>22</v>
      </c>
      <c r="AE3" s="19" t="s">
        <v>1147</v>
      </c>
      <c r="AF3" s="15">
        <f>+COUNTIF($G$2:$G$150,AD3)</f>
        <v>4</v>
      </c>
      <c r="AG3" s="16">
        <f>+SUMIF($G$3:$G$150,AD3,$M$3:$M$150)</f>
        <v>12750000</v>
      </c>
      <c r="AH3" s="16">
        <f>+SUMIF($G$3:$G$150,AD3,$N$3:$N$150)</f>
        <v>12750000</v>
      </c>
      <c r="AI3" s="18">
        <f>+AH3/$AH$5</f>
        <v>0.17637294231567299</v>
      </c>
    </row>
    <row r="4" spans="2:35" ht="23.25" thickBot="1" x14ac:dyDescent="0.3">
      <c r="B4" s="11">
        <v>2</v>
      </c>
      <c r="C4" s="13" t="s">
        <v>1236</v>
      </c>
      <c r="D4" s="12" t="s">
        <v>119</v>
      </c>
      <c r="E4" s="12" t="s">
        <v>1237</v>
      </c>
      <c r="F4" s="12" t="s">
        <v>1206</v>
      </c>
      <c r="G4" s="12">
        <v>22</v>
      </c>
      <c r="H4" s="12" t="s">
        <v>109</v>
      </c>
      <c r="I4" s="12" t="s">
        <v>103</v>
      </c>
      <c r="J4" s="12" t="s">
        <v>104</v>
      </c>
      <c r="K4" s="12" t="s">
        <v>321</v>
      </c>
      <c r="L4" s="12" t="s">
        <v>77</v>
      </c>
      <c r="M4" s="75">
        <v>0</v>
      </c>
      <c r="N4" s="16">
        <v>0</v>
      </c>
      <c r="O4" s="16">
        <v>0</v>
      </c>
      <c r="P4" s="18">
        <v>0</v>
      </c>
      <c r="S4" s="21" t="s">
        <v>124</v>
      </c>
      <c r="T4" s="23">
        <f>+SUM(T3:T3)</f>
        <v>12</v>
      </c>
      <c r="U4" s="24">
        <f>+SUM(U3:U3)</f>
        <v>72290000</v>
      </c>
      <c r="V4" s="24">
        <f>+SUM(V3:V3)</f>
        <v>72290000</v>
      </c>
      <c r="W4" s="24">
        <f>+SUM(W3:W3)</f>
        <v>59540000</v>
      </c>
      <c r="X4" s="25">
        <f>+W4/V4</f>
        <v>0.82362705768432698</v>
      </c>
      <c r="AD4" s="17">
        <v>24</v>
      </c>
      <c r="AE4" s="19" t="s">
        <v>106</v>
      </c>
      <c r="AF4" s="15">
        <f>+COUNTIF($G$2:$G$150,AD4)</f>
        <v>8</v>
      </c>
      <c r="AG4" s="16">
        <f>+SUMIF($G$3:$G$150,AD4,$M$3:$M$150)</f>
        <v>59540000</v>
      </c>
      <c r="AH4" s="16">
        <f>+SUMIF($G$3:$G$150,AD4,$N$3:$N$150)</f>
        <v>59540000</v>
      </c>
      <c r="AI4" s="18">
        <f>+AH4/$AH$5</f>
        <v>0.82362705768432698</v>
      </c>
    </row>
    <row r="5" spans="2:35" ht="15.75" thickBot="1" x14ac:dyDescent="0.3">
      <c r="B5" s="11">
        <v>3</v>
      </c>
      <c r="C5" s="13">
        <v>80904</v>
      </c>
      <c r="D5" s="12" t="s">
        <v>119</v>
      </c>
      <c r="E5" s="12" t="s">
        <v>1238</v>
      </c>
      <c r="F5" s="12" t="s">
        <v>1206</v>
      </c>
      <c r="G5" s="12">
        <v>22</v>
      </c>
      <c r="H5" s="12" t="s">
        <v>109</v>
      </c>
      <c r="I5" s="12" t="s">
        <v>103</v>
      </c>
      <c r="J5" s="12" t="s">
        <v>104</v>
      </c>
      <c r="K5" s="12" t="s">
        <v>1239</v>
      </c>
      <c r="L5" s="12" t="s">
        <v>77</v>
      </c>
      <c r="M5" s="75">
        <v>5000000</v>
      </c>
      <c r="N5" s="16">
        <v>5000000</v>
      </c>
      <c r="O5" s="16">
        <v>0</v>
      </c>
      <c r="P5" s="18">
        <f t="shared" ref="P5:P14" si="0">+O5/N5</f>
        <v>0</v>
      </c>
      <c r="AD5" s="21" t="s">
        <v>124</v>
      </c>
      <c r="AE5" s="22"/>
      <c r="AF5" s="23">
        <f>+SUM(AF3:AF4)</f>
        <v>12</v>
      </c>
      <c r="AG5" s="16">
        <f>+SUM(AG3:AG4)</f>
        <v>72290000</v>
      </c>
      <c r="AH5" s="16">
        <f>+SUM(AH3:AH4)</f>
        <v>72290000</v>
      </c>
      <c r="AI5" s="18">
        <f>+SUM(AI3:AI4)</f>
        <v>1</v>
      </c>
    </row>
    <row r="6" spans="2:35" x14ac:dyDescent="0.25">
      <c r="B6" s="11">
        <v>4</v>
      </c>
      <c r="C6" s="13">
        <v>82904</v>
      </c>
      <c r="D6" s="12" t="s">
        <v>119</v>
      </c>
      <c r="E6" s="12" t="s">
        <v>1240</v>
      </c>
      <c r="F6" s="12" t="s">
        <v>1206</v>
      </c>
      <c r="G6" s="12">
        <v>22</v>
      </c>
      <c r="H6" s="12" t="s">
        <v>109</v>
      </c>
      <c r="I6" s="12" t="s">
        <v>103</v>
      </c>
      <c r="J6" s="12" t="s">
        <v>104</v>
      </c>
      <c r="K6" s="12" t="s">
        <v>518</v>
      </c>
      <c r="L6" s="12" t="s">
        <v>77</v>
      </c>
      <c r="M6" s="75">
        <v>5750000</v>
      </c>
      <c r="N6" s="16">
        <v>5750000</v>
      </c>
      <c r="O6" s="16">
        <v>0</v>
      </c>
      <c r="P6" s="18">
        <f t="shared" si="0"/>
        <v>0</v>
      </c>
    </row>
    <row r="7" spans="2:35" x14ac:dyDescent="0.25">
      <c r="B7" s="11">
        <v>5</v>
      </c>
      <c r="C7" s="13" t="s">
        <v>1241</v>
      </c>
      <c r="D7" s="12" t="s">
        <v>119</v>
      </c>
      <c r="E7" s="12" t="s">
        <v>1242</v>
      </c>
      <c r="F7" s="12" t="s">
        <v>201</v>
      </c>
      <c r="G7" s="12">
        <v>24</v>
      </c>
      <c r="H7" s="12" t="s">
        <v>109</v>
      </c>
      <c r="I7" s="12" t="s">
        <v>103</v>
      </c>
      <c r="J7" s="12" t="s">
        <v>104</v>
      </c>
      <c r="K7" s="12" t="s">
        <v>191</v>
      </c>
      <c r="L7" s="12" t="s">
        <v>77</v>
      </c>
      <c r="M7" s="75">
        <v>5000000</v>
      </c>
      <c r="N7" s="16">
        <v>5000000</v>
      </c>
      <c r="O7" s="16">
        <v>5000000</v>
      </c>
      <c r="P7" s="18">
        <f t="shared" si="0"/>
        <v>1</v>
      </c>
    </row>
    <row r="8" spans="2:35" x14ac:dyDescent="0.25">
      <c r="B8" s="11">
        <v>6</v>
      </c>
      <c r="C8" s="13" t="s">
        <v>1243</v>
      </c>
      <c r="D8" s="12" t="s">
        <v>119</v>
      </c>
      <c r="E8" s="12" t="s">
        <v>1244</v>
      </c>
      <c r="F8" s="12" t="s">
        <v>201</v>
      </c>
      <c r="G8" s="12">
        <v>24</v>
      </c>
      <c r="H8" s="12" t="s">
        <v>109</v>
      </c>
      <c r="I8" s="12" t="s">
        <v>103</v>
      </c>
      <c r="J8" s="12" t="s">
        <v>104</v>
      </c>
      <c r="K8" s="12" t="s">
        <v>172</v>
      </c>
      <c r="L8" s="12" t="s">
        <v>77</v>
      </c>
      <c r="M8" s="75">
        <v>4540000</v>
      </c>
      <c r="N8" s="16">
        <v>4540000</v>
      </c>
      <c r="O8" s="16">
        <v>4540000</v>
      </c>
      <c r="P8" s="18">
        <f t="shared" si="0"/>
        <v>1</v>
      </c>
    </row>
    <row r="9" spans="2:35" x14ac:dyDescent="0.25">
      <c r="B9" s="11">
        <v>7</v>
      </c>
      <c r="C9" s="13" t="s">
        <v>1245</v>
      </c>
      <c r="D9" s="12" t="s">
        <v>119</v>
      </c>
      <c r="E9" s="12" t="s">
        <v>1246</v>
      </c>
      <c r="F9" s="12" t="s">
        <v>201</v>
      </c>
      <c r="G9" s="12">
        <v>24</v>
      </c>
      <c r="H9" s="12" t="s">
        <v>109</v>
      </c>
      <c r="I9" s="12" t="s">
        <v>103</v>
      </c>
      <c r="J9" s="12" t="s">
        <v>104</v>
      </c>
      <c r="K9" s="12" t="s">
        <v>172</v>
      </c>
      <c r="L9" s="12" t="s">
        <v>77</v>
      </c>
      <c r="M9" s="75">
        <v>5000000</v>
      </c>
      <c r="N9" s="16">
        <v>5000000</v>
      </c>
      <c r="O9" s="16">
        <v>5000000</v>
      </c>
      <c r="P9" s="18">
        <f t="shared" si="0"/>
        <v>1</v>
      </c>
    </row>
    <row r="10" spans="2:35" x14ac:dyDescent="0.25">
      <c r="B10" s="11">
        <v>8</v>
      </c>
      <c r="C10" s="13" t="s">
        <v>1247</v>
      </c>
      <c r="D10" s="12" t="s">
        <v>119</v>
      </c>
      <c r="E10" s="12" t="s">
        <v>1248</v>
      </c>
      <c r="F10" s="12" t="s">
        <v>201</v>
      </c>
      <c r="G10" s="12">
        <v>24</v>
      </c>
      <c r="H10" s="12" t="s">
        <v>109</v>
      </c>
      <c r="I10" s="12" t="s">
        <v>103</v>
      </c>
      <c r="J10" s="12" t="s">
        <v>104</v>
      </c>
      <c r="K10" s="12" t="s">
        <v>172</v>
      </c>
      <c r="L10" s="12" t="s">
        <v>77</v>
      </c>
      <c r="M10" s="75">
        <v>5000000</v>
      </c>
      <c r="N10" s="16">
        <v>5000000</v>
      </c>
      <c r="O10" s="16">
        <v>5000000</v>
      </c>
      <c r="P10" s="18">
        <f t="shared" si="0"/>
        <v>1</v>
      </c>
    </row>
    <row r="11" spans="2:35" x14ac:dyDescent="0.25">
      <c r="B11" s="11">
        <v>9</v>
      </c>
      <c r="C11" s="13" t="s">
        <v>1249</v>
      </c>
      <c r="D11" s="12" t="s">
        <v>119</v>
      </c>
      <c r="E11" s="12" t="s">
        <v>1250</v>
      </c>
      <c r="F11" s="12" t="s">
        <v>201</v>
      </c>
      <c r="G11" s="12">
        <v>24</v>
      </c>
      <c r="H11" s="12" t="s">
        <v>109</v>
      </c>
      <c r="I11" s="12" t="s">
        <v>103</v>
      </c>
      <c r="J11" s="12" t="s">
        <v>104</v>
      </c>
      <c r="K11" s="12" t="s">
        <v>325</v>
      </c>
      <c r="L11" s="12" t="s">
        <v>77</v>
      </c>
      <c r="M11" s="75">
        <v>5000000</v>
      </c>
      <c r="N11" s="16">
        <v>5000000</v>
      </c>
      <c r="O11" s="16">
        <v>5000000</v>
      </c>
      <c r="P11" s="18">
        <f t="shared" si="0"/>
        <v>1</v>
      </c>
    </row>
    <row r="12" spans="2:35" x14ac:dyDescent="0.25">
      <c r="B12" s="11">
        <v>10</v>
      </c>
      <c r="C12" s="13" t="s">
        <v>1251</v>
      </c>
      <c r="D12" s="12" t="s">
        <v>119</v>
      </c>
      <c r="E12" s="12" t="s">
        <v>1252</v>
      </c>
      <c r="F12" s="12" t="s">
        <v>201</v>
      </c>
      <c r="G12" s="12">
        <v>24</v>
      </c>
      <c r="H12" s="12" t="s">
        <v>109</v>
      </c>
      <c r="I12" s="12" t="s">
        <v>103</v>
      </c>
      <c r="J12" s="12" t="s">
        <v>104</v>
      </c>
      <c r="K12" s="12" t="s">
        <v>325</v>
      </c>
      <c r="L12" s="12" t="s">
        <v>77</v>
      </c>
      <c r="M12" s="75">
        <v>5000000</v>
      </c>
      <c r="N12" s="16">
        <v>5000000</v>
      </c>
      <c r="O12" s="16">
        <v>5000000</v>
      </c>
      <c r="P12" s="18">
        <f t="shared" si="0"/>
        <v>1</v>
      </c>
    </row>
    <row r="13" spans="2:35" x14ac:dyDescent="0.25">
      <c r="B13" s="11">
        <v>11</v>
      </c>
      <c r="C13" s="13" t="s">
        <v>1253</v>
      </c>
      <c r="D13" s="12" t="s">
        <v>119</v>
      </c>
      <c r="E13" s="12" t="s">
        <v>1254</v>
      </c>
      <c r="F13" s="12" t="s">
        <v>201</v>
      </c>
      <c r="G13" s="12">
        <v>24</v>
      </c>
      <c r="H13" s="12" t="s">
        <v>109</v>
      </c>
      <c r="I13" s="12" t="s">
        <v>103</v>
      </c>
      <c r="J13" s="12" t="s">
        <v>104</v>
      </c>
      <c r="K13" s="12" t="s">
        <v>678</v>
      </c>
      <c r="L13" s="12" t="s">
        <v>77</v>
      </c>
      <c r="M13" s="75">
        <v>15000000</v>
      </c>
      <c r="N13" s="16">
        <v>15000000</v>
      </c>
      <c r="O13" s="16">
        <v>15000000</v>
      </c>
      <c r="P13" s="18">
        <f t="shared" si="0"/>
        <v>1</v>
      </c>
    </row>
    <row r="14" spans="2:35" x14ac:dyDescent="0.25">
      <c r="B14" s="11">
        <v>12</v>
      </c>
      <c r="C14" s="13" t="s">
        <v>1255</v>
      </c>
      <c r="D14" s="12" t="s">
        <v>119</v>
      </c>
      <c r="E14" s="12" t="s">
        <v>1256</v>
      </c>
      <c r="F14" s="12" t="s">
        <v>201</v>
      </c>
      <c r="G14" s="12">
        <v>24</v>
      </c>
      <c r="H14" s="12" t="s">
        <v>109</v>
      </c>
      <c r="I14" s="12" t="s">
        <v>168</v>
      </c>
      <c r="J14" s="12" t="s">
        <v>324</v>
      </c>
      <c r="K14" s="12" t="s">
        <v>104</v>
      </c>
      <c r="L14" s="12" t="s">
        <v>77</v>
      </c>
      <c r="M14" s="75">
        <v>15000000</v>
      </c>
      <c r="N14" s="16">
        <v>15000000</v>
      </c>
      <c r="O14" s="16">
        <v>15000000</v>
      </c>
      <c r="P14" s="18">
        <f t="shared" si="0"/>
        <v>1</v>
      </c>
    </row>
  </sheetData>
  <mergeCells count="1">
    <mergeCell ref="AD1:AE1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6A9A9-E5CC-419C-A781-3F56A3F82794}">
  <sheetPr codeName="Hoja29"/>
  <dimension ref="B1:AH5"/>
  <sheetViews>
    <sheetView zoomScale="80" zoomScaleNormal="80" workbookViewId="0"/>
  </sheetViews>
  <sheetFormatPr baseColWidth="10" defaultColWidth="11.42578125" defaultRowHeight="15" x14ac:dyDescent="0.25"/>
  <cols>
    <col min="1" max="1" width="11.42578125" style="2"/>
    <col min="2" max="2" width="3.5703125" style="2" bestFit="1" customWidth="1"/>
    <col min="3" max="4" width="11.42578125" style="2"/>
    <col min="5" max="5" width="37.7109375" style="2" customWidth="1"/>
    <col min="6" max="6" width="27.140625" style="2" bestFit="1" customWidth="1"/>
    <col min="7" max="7" width="25.42578125" style="2" customWidth="1"/>
    <col min="8" max="11" width="11.42578125" style="2"/>
    <col min="12" max="12" width="15.85546875" style="2" bestFit="1" customWidth="1"/>
    <col min="13" max="18" width="11.42578125" style="2"/>
    <col min="19" max="19" width="26.5703125" style="2" bestFit="1" customWidth="1"/>
    <col min="20" max="29" width="11.42578125" style="2"/>
    <col min="30" max="30" width="37.5703125" style="2" customWidth="1"/>
    <col min="31" max="16384" width="11.42578125" style="2"/>
  </cols>
  <sheetData>
    <row r="1" spans="2:34" ht="15.75" thickBot="1" x14ac:dyDescent="0.3">
      <c r="S1" s="6" t="s">
        <v>1709</v>
      </c>
      <c r="AC1" s="82" t="s">
        <v>80</v>
      </c>
      <c r="AD1" s="83"/>
    </row>
    <row r="2" spans="2:34" ht="22.5" x14ac:dyDescent="0.25">
      <c r="B2" s="7" t="s">
        <v>81</v>
      </c>
      <c r="C2" s="8" t="s">
        <v>82</v>
      </c>
      <c r="D2" s="8" t="s">
        <v>83</v>
      </c>
      <c r="E2" s="8" t="s">
        <v>84</v>
      </c>
      <c r="F2" s="8" t="s">
        <v>85</v>
      </c>
      <c r="G2" s="8" t="s">
        <v>85</v>
      </c>
      <c r="H2" s="8" t="s">
        <v>86</v>
      </c>
      <c r="I2" s="8" t="s">
        <v>87</v>
      </c>
      <c r="J2" s="8" t="s">
        <v>88</v>
      </c>
      <c r="K2" s="8" t="s">
        <v>89</v>
      </c>
      <c r="L2" s="7" t="s">
        <v>90</v>
      </c>
      <c r="M2" s="7" t="s">
        <v>91</v>
      </c>
      <c r="N2" s="7" t="s">
        <v>1</v>
      </c>
      <c r="O2" s="76" t="s">
        <v>1708</v>
      </c>
      <c r="P2" s="76" t="s">
        <v>92</v>
      </c>
      <c r="S2" s="7" t="s">
        <v>90</v>
      </c>
      <c r="T2" s="8" t="s">
        <v>93</v>
      </c>
      <c r="U2" s="8" t="s">
        <v>94</v>
      </c>
      <c r="V2" s="8" t="s">
        <v>1</v>
      </c>
      <c r="W2" s="8" t="s">
        <v>1708</v>
      </c>
      <c r="X2" s="9" t="s">
        <v>95</v>
      </c>
      <c r="AC2" s="7" t="s">
        <v>96</v>
      </c>
      <c r="AD2" s="10" t="s">
        <v>97</v>
      </c>
      <c r="AE2" s="8" t="s">
        <v>93</v>
      </c>
      <c r="AF2" s="8" t="s">
        <v>94</v>
      </c>
      <c r="AG2" s="8" t="s">
        <v>1</v>
      </c>
      <c r="AH2" s="9" t="s">
        <v>98</v>
      </c>
    </row>
    <row r="3" spans="2:34" x14ac:dyDescent="0.25">
      <c r="B3" s="11">
        <v>1</v>
      </c>
      <c r="C3" s="13" t="s">
        <v>1257</v>
      </c>
      <c r="D3" s="12" t="s">
        <v>119</v>
      </c>
      <c r="E3" s="12" t="s">
        <v>1258</v>
      </c>
      <c r="F3" s="12" t="s">
        <v>201</v>
      </c>
      <c r="G3" s="12">
        <v>24</v>
      </c>
      <c r="H3" s="12" t="s">
        <v>109</v>
      </c>
      <c r="I3" s="12" t="s">
        <v>122</v>
      </c>
      <c r="J3" s="12" t="s">
        <v>104</v>
      </c>
      <c r="K3" s="12" t="s">
        <v>104</v>
      </c>
      <c r="L3" s="12" t="s">
        <v>79</v>
      </c>
      <c r="M3" s="75">
        <v>1485000</v>
      </c>
      <c r="N3" s="16">
        <v>1485000</v>
      </c>
      <c r="O3" s="16">
        <v>3337718</v>
      </c>
      <c r="P3" s="18">
        <f>+O3/N3</f>
        <v>2.2476215488215487</v>
      </c>
      <c r="S3" s="12" t="s">
        <v>79</v>
      </c>
      <c r="T3" s="31">
        <f>+COUNTIF($L$2:$L$151,S3)</f>
        <v>3</v>
      </c>
      <c r="U3" s="16">
        <f>+SUMIF($L$3:$L$151,S3,$M$3:$M$151)</f>
        <v>193160762</v>
      </c>
      <c r="V3" s="16">
        <f>+SUMIF($L$3:$L$151,S3,$N$3:$N$151)</f>
        <v>193160762</v>
      </c>
      <c r="W3" s="16">
        <f>+SUMIF($L$3:$L$151,S3,$O$3:$O$151)</f>
        <v>3374318</v>
      </c>
      <c r="X3" s="18">
        <f>+W3/V3</f>
        <v>1.7468961941659766E-2</v>
      </c>
      <c r="AC3" s="17">
        <v>24</v>
      </c>
      <c r="AD3" s="19" t="s">
        <v>106</v>
      </c>
      <c r="AE3" s="15">
        <f>+COUNTIF($G$2:$G$150,AC3)</f>
        <v>3</v>
      </c>
      <c r="AF3" s="16">
        <f>+SUMIF($G$3:$G$150,AC3,$M$3:$M$150)</f>
        <v>193160762</v>
      </c>
      <c r="AG3" s="16">
        <f>+SUMIF($G$3:$G$150,AC3,$N$3:$N$150)</f>
        <v>193160762</v>
      </c>
      <c r="AH3" s="18">
        <f>+AG3/AG4</f>
        <v>1</v>
      </c>
    </row>
    <row r="4" spans="2:34" ht="15.75" thickBot="1" x14ac:dyDescent="0.3">
      <c r="B4" s="11">
        <v>2</v>
      </c>
      <c r="C4" s="13" t="s">
        <v>1259</v>
      </c>
      <c r="D4" s="12" t="s">
        <v>119</v>
      </c>
      <c r="E4" s="12" t="s">
        <v>1260</v>
      </c>
      <c r="F4" s="12" t="s">
        <v>201</v>
      </c>
      <c r="G4" s="12">
        <v>24</v>
      </c>
      <c r="H4" s="12" t="s">
        <v>109</v>
      </c>
      <c r="I4" s="12" t="s">
        <v>122</v>
      </c>
      <c r="J4" s="12" t="s">
        <v>104</v>
      </c>
      <c r="K4" s="12" t="s">
        <v>104</v>
      </c>
      <c r="L4" s="12" t="s">
        <v>79</v>
      </c>
      <c r="M4" s="75">
        <v>124934191</v>
      </c>
      <c r="N4" s="16">
        <v>124934191</v>
      </c>
      <c r="O4" s="16">
        <v>36600</v>
      </c>
      <c r="P4" s="18">
        <f t="shared" ref="P4:P5" si="0">+O4/N4</f>
        <v>2.9295423220053506E-4</v>
      </c>
      <c r="S4" s="21" t="s">
        <v>124</v>
      </c>
      <c r="T4" s="23">
        <f>+SUM(T3:T3)</f>
        <v>3</v>
      </c>
      <c r="U4" s="24">
        <f>+SUM(U3:U3)</f>
        <v>193160762</v>
      </c>
      <c r="V4" s="24">
        <f>+SUM(V3:V3)</f>
        <v>193160762</v>
      </c>
      <c r="W4" s="24">
        <f>+SUM(W3:W3)</f>
        <v>3374318</v>
      </c>
      <c r="X4" s="25">
        <f>+W4/V4</f>
        <v>1.7468961941659766E-2</v>
      </c>
      <c r="AC4" s="21" t="s">
        <v>124</v>
      </c>
      <c r="AD4" s="22"/>
      <c r="AE4" s="23">
        <f>+SUM(AE3:AE3)</f>
        <v>3</v>
      </c>
      <c r="AF4" s="16">
        <f>+SUM(AF3:AF3)</f>
        <v>193160762</v>
      </c>
      <c r="AG4" s="16">
        <f>+SUM(AG3:AG3)</f>
        <v>193160762</v>
      </c>
      <c r="AH4" s="18">
        <f>+SUM(AH3:AH3)</f>
        <v>1</v>
      </c>
    </row>
    <row r="5" spans="2:34" x14ac:dyDescent="0.25">
      <c r="B5" s="11">
        <v>3</v>
      </c>
      <c r="C5" s="13" t="s">
        <v>1261</v>
      </c>
      <c r="D5" s="12" t="s">
        <v>119</v>
      </c>
      <c r="E5" s="12" t="s">
        <v>1262</v>
      </c>
      <c r="F5" s="12" t="s">
        <v>201</v>
      </c>
      <c r="G5" s="12">
        <v>24</v>
      </c>
      <c r="H5" s="12" t="s">
        <v>109</v>
      </c>
      <c r="I5" s="12" t="s">
        <v>122</v>
      </c>
      <c r="J5" s="12" t="s">
        <v>104</v>
      </c>
      <c r="K5" s="12" t="s">
        <v>104</v>
      </c>
      <c r="L5" s="12" t="s">
        <v>79</v>
      </c>
      <c r="M5" s="75">
        <v>66741571</v>
      </c>
      <c r="N5" s="16">
        <v>66741571</v>
      </c>
      <c r="O5" s="16">
        <v>0</v>
      </c>
      <c r="P5" s="18">
        <f t="shared" si="0"/>
        <v>0</v>
      </c>
    </row>
  </sheetData>
  <mergeCells count="1">
    <mergeCell ref="AC1:AD1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6C5C1-CB0B-4961-8A21-A4E7B15D3864}">
  <sheetPr codeName="Hoja30"/>
  <dimension ref="B1:AG384"/>
  <sheetViews>
    <sheetView topLeftCell="B1" zoomScale="80" zoomScaleNormal="80" workbookViewId="0">
      <selection activeCell="R16" sqref="R16"/>
    </sheetView>
  </sheetViews>
  <sheetFormatPr baseColWidth="10" defaultColWidth="11.42578125" defaultRowHeight="15" x14ac:dyDescent="0.25"/>
  <cols>
    <col min="1" max="1" width="11.42578125" style="2"/>
    <col min="2" max="2" width="3.85546875" style="2" bestFit="1" customWidth="1"/>
    <col min="3" max="3" width="11.42578125" style="2"/>
    <col min="4" max="4" width="10.42578125" style="2" bestFit="1" customWidth="1"/>
    <col min="5" max="5" width="86.28515625" style="2" customWidth="1"/>
    <col min="6" max="6" width="27.140625" style="2" bestFit="1" customWidth="1"/>
    <col min="7" max="7" width="27.140625" style="2" hidden="1" customWidth="1"/>
    <col min="8" max="11" width="11.42578125" style="2"/>
    <col min="12" max="12" width="67.85546875" style="2" customWidth="1"/>
    <col min="13" max="13" width="15.5703125" style="2" customWidth="1"/>
    <col min="14" max="14" width="14" style="2" bestFit="1" customWidth="1"/>
    <col min="15" max="15" width="18.42578125" style="2" bestFit="1" customWidth="1"/>
    <col min="16" max="16" width="12.140625" style="2" customWidth="1"/>
    <col min="17" max="18" width="11.42578125" style="2"/>
    <col min="19" max="19" width="67.85546875" style="2" bestFit="1" customWidth="1"/>
    <col min="20" max="20" width="11.42578125" style="2"/>
    <col min="21" max="21" width="18.42578125" style="2" bestFit="1" customWidth="1"/>
    <col min="22" max="22" width="16.5703125" style="2" bestFit="1" customWidth="1"/>
    <col min="23" max="23" width="17.42578125" style="2" bestFit="1" customWidth="1"/>
    <col min="24" max="28" width="11.42578125" style="2"/>
    <col min="29" max="29" width="81.42578125" style="2" bestFit="1" customWidth="1"/>
    <col min="30" max="30" width="12.85546875" style="2" bestFit="1" customWidth="1"/>
    <col min="31" max="31" width="27.85546875" style="2" bestFit="1" customWidth="1"/>
    <col min="32" max="32" width="18.140625" style="2" bestFit="1" customWidth="1"/>
    <col min="33" max="16384" width="11.42578125" style="2"/>
  </cols>
  <sheetData>
    <row r="1" spans="2:33" ht="26.25" customHeight="1" thickBot="1" x14ac:dyDescent="0.3">
      <c r="M1" s="78"/>
      <c r="N1" s="78"/>
      <c r="O1" s="78"/>
      <c r="S1" s="6" t="s">
        <v>1709</v>
      </c>
      <c r="AB1" s="82" t="s">
        <v>80</v>
      </c>
      <c r="AC1" s="83"/>
      <c r="AD1" s="34"/>
      <c r="AE1" s="34"/>
      <c r="AF1" s="34"/>
      <c r="AG1" s="35"/>
    </row>
    <row r="2" spans="2:33" ht="22.5" x14ac:dyDescent="0.25">
      <c r="B2" s="7" t="s">
        <v>81</v>
      </c>
      <c r="C2" s="8" t="s">
        <v>82</v>
      </c>
      <c r="D2" s="8" t="s">
        <v>83</v>
      </c>
      <c r="E2" s="8" t="s">
        <v>84</v>
      </c>
      <c r="F2" s="8" t="s">
        <v>85</v>
      </c>
      <c r="G2" s="8" t="s">
        <v>85</v>
      </c>
      <c r="H2" s="8" t="s">
        <v>86</v>
      </c>
      <c r="I2" s="8" t="s">
        <v>87</v>
      </c>
      <c r="J2" s="8" t="s">
        <v>88</v>
      </c>
      <c r="K2" s="8" t="s">
        <v>89</v>
      </c>
      <c r="L2" s="7" t="s">
        <v>90</v>
      </c>
      <c r="M2" s="7" t="s">
        <v>91</v>
      </c>
      <c r="N2" s="7" t="s">
        <v>1</v>
      </c>
      <c r="O2" s="76" t="s">
        <v>1708</v>
      </c>
      <c r="P2" s="76" t="s">
        <v>92</v>
      </c>
      <c r="S2" s="7" t="s">
        <v>90</v>
      </c>
      <c r="T2" s="8" t="s">
        <v>93</v>
      </c>
      <c r="U2" s="8" t="s">
        <v>94</v>
      </c>
      <c r="V2" s="8" t="s">
        <v>1</v>
      </c>
      <c r="W2" s="8" t="s">
        <v>1708</v>
      </c>
      <c r="X2" s="9" t="s">
        <v>95</v>
      </c>
      <c r="AB2" s="7" t="s">
        <v>96</v>
      </c>
      <c r="AC2" s="10" t="s">
        <v>97</v>
      </c>
      <c r="AD2" s="8" t="s">
        <v>93</v>
      </c>
      <c r="AE2" s="8" t="s">
        <v>94</v>
      </c>
      <c r="AF2" s="8" t="s">
        <v>1</v>
      </c>
      <c r="AG2" s="9" t="s">
        <v>98</v>
      </c>
    </row>
    <row r="3" spans="2:33" x14ac:dyDescent="0.25">
      <c r="B3" s="11">
        <v>1</v>
      </c>
      <c r="C3" s="13" t="s">
        <v>1263</v>
      </c>
      <c r="D3" s="12" t="s">
        <v>119</v>
      </c>
      <c r="E3" s="12" t="s">
        <v>1264</v>
      </c>
      <c r="F3" s="12" t="s">
        <v>201</v>
      </c>
      <c r="G3" s="12">
        <v>24</v>
      </c>
      <c r="H3" s="12" t="s">
        <v>109</v>
      </c>
      <c r="I3" s="12" t="s">
        <v>103</v>
      </c>
      <c r="J3" s="12" t="s">
        <v>104</v>
      </c>
      <c r="K3" s="12" t="s">
        <v>172</v>
      </c>
      <c r="L3" s="12" t="s">
        <v>73</v>
      </c>
      <c r="M3" s="75">
        <v>11863365</v>
      </c>
      <c r="N3" s="16">
        <v>11863365</v>
      </c>
      <c r="O3" s="16">
        <v>11863365</v>
      </c>
      <c r="P3" s="18">
        <f>+O3/N3</f>
        <v>1</v>
      </c>
      <c r="S3" s="17" t="s">
        <v>71</v>
      </c>
      <c r="T3" s="31">
        <f>+COUNTIF($L$2:$L$462,S3)</f>
        <v>287</v>
      </c>
      <c r="U3" s="16">
        <f>+SUMIF($L$3:$L$462,S3,$M$3:$M$462)</f>
        <v>325943677842.40002</v>
      </c>
      <c r="V3" s="16">
        <f>+SUMIF($L$3:$L$462,S3,$N$3:$N$462)</f>
        <v>67926924005</v>
      </c>
      <c r="W3" s="16">
        <f>+SUMIF($L$3:$L$462,S3,$O$3:$O$462)</f>
        <v>28499952288</v>
      </c>
      <c r="X3" s="18">
        <f t="shared" ref="X3:X8" si="0">+W3/V3</f>
        <v>0.41956783271832182</v>
      </c>
      <c r="AB3" s="17">
        <v>22</v>
      </c>
      <c r="AC3" s="19" t="s">
        <v>1147</v>
      </c>
      <c r="AD3" s="15">
        <f t="shared" ref="AD3:AD9" si="1">+COUNTIF($G$2:$G$384,AB3)</f>
        <v>6</v>
      </c>
      <c r="AE3" s="16">
        <f t="shared" ref="AE3:AE9" si="2">+SUMIF($G$3:$G$384,AB3,$M$3:$M$384)</f>
        <v>707826000</v>
      </c>
      <c r="AF3" s="16">
        <f t="shared" ref="AF3:AF9" si="3">+SUMIF($G$3:$G$462,AB3,$N$3:$N$462)</f>
        <v>128760000</v>
      </c>
      <c r="AG3" s="18">
        <f>+AF3/$AF$10</f>
        <v>1.754011393959444E-3</v>
      </c>
    </row>
    <row r="4" spans="2:33" x14ac:dyDescent="0.25">
      <c r="B4" s="11">
        <v>2</v>
      </c>
      <c r="C4" s="13" t="s">
        <v>1263</v>
      </c>
      <c r="D4" s="12" t="s">
        <v>119</v>
      </c>
      <c r="E4" s="12" t="s">
        <v>1265</v>
      </c>
      <c r="F4" s="12" t="s">
        <v>201</v>
      </c>
      <c r="G4" s="12">
        <v>24</v>
      </c>
      <c r="H4" s="12" t="s">
        <v>109</v>
      </c>
      <c r="I4" s="12" t="s">
        <v>103</v>
      </c>
      <c r="J4" s="12" t="s">
        <v>104</v>
      </c>
      <c r="K4" s="12" t="s">
        <v>636</v>
      </c>
      <c r="L4" s="12" t="s">
        <v>73</v>
      </c>
      <c r="M4" s="75">
        <v>81889760</v>
      </c>
      <c r="N4" s="16">
        <v>81889760</v>
      </c>
      <c r="O4" s="16">
        <v>81889760</v>
      </c>
      <c r="P4" s="18">
        <f t="shared" ref="P4:P67" si="4">+O4/N4</f>
        <v>1</v>
      </c>
      <c r="S4" s="17" t="s">
        <v>74</v>
      </c>
      <c r="T4" s="31">
        <f>+COUNTIF($L$2:$L$462,S4)</f>
        <v>88</v>
      </c>
      <c r="U4" s="16">
        <f>+SUMIF($L$3:$L$462,S4,$M$3:$M$462)</f>
        <v>4491613277</v>
      </c>
      <c r="V4" s="16">
        <f>+SUMIF($L$3:$L$462,S4,$N$3:$N$462)</f>
        <v>3296106153</v>
      </c>
      <c r="W4" s="16">
        <f>+SUMIF($L$3:$L$462,S4,$O$3:$O$462)</f>
        <v>2151087585</v>
      </c>
      <c r="X4" s="18">
        <f t="shared" si="0"/>
        <v>0.65261477790760947</v>
      </c>
      <c r="AB4" s="17">
        <v>24</v>
      </c>
      <c r="AC4" s="19" t="s">
        <v>106</v>
      </c>
      <c r="AD4" s="15">
        <f t="shared" si="1"/>
        <v>38</v>
      </c>
      <c r="AE4" s="16">
        <f t="shared" si="2"/>
        <v>15145493992</v>
      </c>
      <c r="AF4" s="16">
        <f t="shared" si="3"/>
        <v>10391484211</v>
      </c>
      <c r="AG4" s="18">
        <f t="shared" ref="AG4:AG8" si="5">+AF4/$AF$10</f>
        <v>0.14155624189378427</v>
      </c>
    </row>
    <row r="5" spans="2:33" x14ac:dyDescent="0.25">
      <c r="B5" s="11">
        <v>3</v>
      </c>
      <c r="C5" s="13" t="s">
        <v>1263</v>
      </c>
      <c r="D5" s="12" t="s">
        <v>119</v>
      </c>
      <c r="E5" s="12" t="s">
        <v>1266</v>
      </c>
      <c r="F5" s="12" t="s">
        <v>201</v>
      </c>
      <c r="G5" s="12">
        <v>24</v>
      </c>
      <c r="H5" s="12" t="s">
        <v>109</v>
      </c>
      <c r="I5" s="12" t="s">
        <v>103</v>
      </c>
      <c r="J5" s="12" t="s">
        <v>104</v>
      </c>
      <c r="K5" s="12" t="s">
        <v>1267</v>
      </c>
      <c r="L5" s="12" t="s">
        <v>73</v>
      </c>
      <c r="M5" s="75">
        <v>174028782</v>
      </c>
      <c r="N5" s="16">
        <v>174028782</v>
      </c>
      <c r="O5" s="16">
        <v>174028782</v>
      </c>
      <c r="P5" s="18">
        <f t="shared" si="4"/>
        <v>1</v>
      </c>
      <c r="S5" s="17" t="s">
        <v>73</v>
      </c>
      <c r="T5" s="31">
        <f>+COUNTIF($L$2:$L$462,S5)</f>
        <v>4</v>
      </c>
      <c r="U5" s="16">
        <f>+SUMIF($L$3:$L$462,S5,$M$3:$M$462)</f>
        <v>1987741787</v>
      </c>
      <c r="V5" s="16">
        <f>+SUMIF($L$3:$L$462,S5,$N$3:$N$462)</f>
        <v>1987741787</v>
      </c>
      <c r="W5" s="16">
        <f>+SUMIF($L$3:$L$462,S5,$O$3:$O$462)</f>
        <v>822004490</v>
      </c>
      <c r="X5" s="18">
        <f t="shared" si="0"/>
        <v>0.4135368564347639</v>
      </c>
      <c r="AB5" s="17">
        <v>26</v>
      </c>
      <c r="AC5" s="19" t="s">
        <v>1268</v>
      </c>
      <c r="AD5" s="15">
        <f t="shared" si="1"/>
        <v>1</v>
      </c>
      <c r="AE5" s="16">
        <f t="shared" si="2"/>
        <v>410085382</v>
      </c>
      <c r="AF5" s="16">
        <f t="shared" si="3"/>
        <v>398085000</v>
      </c>
      <c r="AG5" s="18">
        <f t="shared" si="5"/>
        <v>5.4228458043207922E-3</v>
      </c>
    </row>
    <row r="6" spans="2:33" x14ac:dyDescent="0.25">
      <c r="B6" s="11">
        <v>4</v>
      </c>
      <c r="C6" s="13" t="s">
        <v>1263</v>
      </c>
      <c r="D6" s="12" t="s">
        <v>119</v>
      </c>
      <c r="E6" s="12" t="s">
        <v>1269</v>
      </c>
      <c r="F6" s="12" t="s">
        <v>201</v>
      </c>
      <c r="G6" s="12">
        <v>24</v>
      </c>
      <c r="H6" s="12" t="s">
        <v>109</v>
      </c>
      <c r="I6" s="12" t="s">
        <v>103</v>
      </c>
      <c r="J6" s="12" t="s">
        <v>104</v>
      </c>
      <c r="K6" s="12" t="s">
        <v>1270</v>
      </c>
      <c r="L6" s="12" t="s">
        <v>73</v>
      </c>
      <c r="M6" s="75">
        <v>1719959880</v>
      </c>
      <c r="N6" s="16">
        <v>1719959880</v>
      </c>
      <c r="O6" s="16">
        <v>554222583</v>
      </c>
      <c r="P6" s="18">
        <f t="shared" si="4"/>
        <v>0.3222299481776284</v>
      </c>
      <c r="S6" s="17" t="s">
        <v>75</v>
      </c>
      <c r="T6" s="31">
        <f>+COUNTIF($L$2:$L$462,S6)</f>
        <v>2</v>
      </c>
      <c r="U6" s="16">
        <f>+SUMIF($L$3:$L$462,S6,$M$3:$M$462)</f>
        <v>177489465</v>
      </c>
      <c r="V6" s="16">
        <f>+SUMIF($L$3:$L$462,S6,$N$3:$N$462)</f>
        <v>177489465</v>
      </c>
      <c r="W6" s="16">
        <f>+SUMIF($L$3:$L$462,S6,$O$3:$O$462)</f>
        <v>177489465</v>
      </c>
      <c r="X6" s="18">
        <f t="shared" si="0"/>
        <v>1</v>
      </c>
      <c r="AB6" s="17">
        <v>29</v>
      </c>
      <c r="AC6" s="19" t="s">
        <v>776</v>
      </c>
      <c r="AD6" s="15">
        <f t="shared" si="1"/>
        <v>27</v>
      </c>
      <c r="AE6" s="16">
        <f t="shared" si="2"/>
        <v>6090713000</v>
      </c>
      <c r="AF6" s="16">
        <f t="shared" si="3"/>
        <v>1791957888</v>
      </c>
      <c r="AG6" s="18">
        <f t="shared" si="5"/>
        <v>2.441064424547609E-2</v>
      </c>
    </row>
    <row r="7" spans="2:33" x14ac:dyDescent="0.25">
      <c r="B7" s="11">
        <v>5</v>
      </c>
      <c r="C7" s="13"/>
      <c r="D7" s="12" t="s">
        <v>119</v>
      </c>
      <c r="E7" s="12" t="s">
        <v>1271</v>
      </c>
      <c r="F7" s="12" t="s">
        <v>201</v>
      </c>
      <c r="G7" s="12">
        <v>24</v>
      </c>
      <c r="H7" s="12" t="s">
        <v>109</v>
      </c>
      <c r="I7" s="12" t="s">
        <v>122</v>
      </c>
      <c r="J7" s="12" t="s">
        <v>104</v>
      </c>
      <c r="K7" s="12" t="s">
        <v>104</v>
      </c>
      <c r="L7" s="12" t="s">
        <v>74</v>
      </c>
      <c r="M7" s="75">
        <v>617661</v>
      </c>
      <c r="N7" s="16">
        <v>617661</v>
      </c>
      <c r="O7" s="16">
        <v>617661</v>
      </c>
      <c r="P7" s="18">
        <f t="shared" si="4"/>
        <v>1</v>
      </c>
      <c r="S7" s="17" t="s">
        <v>72</v>
      </c>
      <c r="T7" s="31">
        <f>+COUNTIF($L$2:$L$462,S7)</f>
        <v>1</v>
      </c>
      <c r="U7" s="16">
        <f>+SUMIF($L$3:$L$462,S7,$M$3:$M$462)</f>
        <v>20611784</v>
      </c>
      <c r="V7" s="16">
        <f>+SUMIF($L$3:$L$462,S7,$N$3:$N$462)</f>
        <v>20611784</v>
      </c>
      <c r="W7" s="16">
        <f>+SUMIF($L$3:$L$462,S7,$O$3:$O$462)</f>
        <v>5955594</v>
      </c>
      <c r="X7" s="18">
        <f t="shared" si="0"/>
        <v>0.2889412192559363</v>
      </c>
      <c r="AB7" s="17">
        <v>31</v>
      </c>
      <c r="AC7" s="20" t="s">
        <v>111</v>
      </c>
      <c r="AD7" s="15">
        <f t="shared" si="1"/>
        <v>141</v>
      </c>
      <c r="AE7" s="16">
        <f t="shared" si="2"/>
        <v>215780462442.39999</v>
      </c>
      <c r="AF7" s="16">
        <f t="shared" si="3"/>
        <v>29535429472.200001</v>
      </c>
      <c r="AG7" s="18">
        <f t="shared" si="5"/>
        <v>0.40234140897580278</v>
      </c>
    </row>
    <row r="8" spans="2:33" ht="15.75" thickBot="1" x14ac:dyDescent="0.3">
      <c r="B8" s="11">
        <v>6</v>
      </c>
      <c r="C8" s="13"/>
      <c r="D8" s="12" t="s">
        <v>119</v>
      </c>
      <c r="E8" s="12" t="s">
        <v>1272</v>
      </c>
      <c r="F8" s="12" t="s">
        <v>201</v>
      </c>
      <c r="G8" s="12">
        <v>24</v>
      </c>
      <c r="H8" s="12" t="s">
        <v>109</v>
      </c>
      <c r="I8" s="12" t="s">
        <v>122</v>
      </c>
      <c r="J8" s="12" t="s">
        <v>104</v>
      </c>
      <c r="K8" s="12" t="s">
        <v>104</v>
      </c>
      <c r="L8" s="12" t="s">
        <v>74</v>
      </c>
      <c r="M8" s="75">
        <v>22766324</v>
      </c>
      <c r="N8" s="16">
        <v>22766324</v>
      </c>
      <c r="O8" s="16">
        <v>3663948</v>
      </c>
      <c r="P8" s="18">
        <f t="shared" si="4"/>
        <v>0.16093718072359858</v>
      </c>
      <c r="S8" s="21" t="s">
        <v>124</v>
      </c>
      <c r="T8" s="23">
        <f>+SUM(T3:T7)</f>
        <v>382</v>
      </c>
      <c r="U8" s="24">
        <f>+SUM(U3:U7)</f>
        <v>332621134155.40002</v>
      </c>
      <c r="V8" s="24">
        <f>+SUM(V3:V7)</f>
        <v>73408873194</v>
      </c>
      <c r="W8" s="24">
        <f>+SUM(W3:W7)</f>
        <v>31656489422</v>
      </c>
      <c r="X8" s="25">
        <f t="shared" si="0"/>
        <v>0.43123519057894233</v>
      </c>
      <c r="AB8" s="17">
        <v>33</v>
      </c>
      <c r="AC8" s="20" t="s">
        <v>117</v>
      </c>
      <c r="AD8" s="15">
        <f t="shared" si="1"/>
        <v>168</v>
      </c>
      <c r="AE8" s="16">
        <f t="shared" si="2"/>
        <v>89595090642</v>
      </c>
      <c r="AF8" s="16">
        <f t="shared" si="3"/>
        <v>26271693925.799999</v>
      </c>
      <c r="AG8" s="18">
        <f t="shared" si="5"/>
        <v>0.3578817216873898</v>
      </c>
    </row>
    <row r="9" spans="2:33" x14ac:dyDescent="0.25">
      <c r="B9" s="11">
        <v>7</v>
      </c>
      <c r="C9" s="13"/>
      <c r="D9" s="12" t="s">
        <v>119</v>
      </c>
      <c r="E9" s="12" t="s">
        <v>1272</v>
      </c>
      <c r="F9" s="12" t="s">
        <v>201</v>
      </c>
      <c r="G9" s="12">
        <v>24</v>
      </c>
      <c r="H9" s="12" t="s">
        <v>109</v>
      </c>
      <c r="I9" s="12" t="s">
        <v>122</v>
      </c>
      <c r="J9" s="12" t="s">
        <v>104</v>
      </c>
      <c r="K9" s="12" t="s">
        <v>104</v>
      </c>
      <c r="L9" s="12" t="s">
        <v>74</v>
      </c>
      <c r="M9" s="75">
        <v>1809115</v>
      </c>
      <c r="N9" s="16">
        <v>1809115</v>
      </c>
      <c r="O9" s="16">
        <v>1809115</v>
      </c>
      <c r="P9" s="18">
        <f t="shared" si="4"/>
        <v>1</v>
      </c>
      <c r="AB9" s="17">
        <v>34</v>
      </c>
      <c r="AC9" s="20" t="s">
        <v>1275</v>
      </c>
      <c r="AD9" s="15">
        <f t="shared" si="1"/>
        <v>1</v>
      </c>
      <c r="AE9" s="16">
        <f t="shared" si="2"/>
        <v>4891462697</v>
      </c>
      <c r="AF9" s="16">
        <f t="shared" si="3"/>
        <v>4891462697</v>
      </c>
      <c r="AG9" s="18">
        <f>+AF9/$AF$10</f>
        <v>6.6633125999266782E-2</v>
      </c>
    </row>
    <row r="10" spans="2:33" ht="15.75" thickBot="1" x14ac:dyDescent="0.3">
      <c r="B10" s="11">
        <v>8</v>
      </c>
      <c r="C10" s="13"/>
      <c r="D10" s="12" t="s">
        <v>119</v>
      </c>
      <c r="E10" s="12" t="s">
        <v>1272</v>
      </c>
      <c r="F10" s="12" t="s">
        <v>201</v>
      </c>
      <c r="G10" s="12">
        <v>24</v>
      </c>
      <c r="H10" s="12" t="s">
        <v>109</v>
      </c>
      <c r="I10" s="12" t="s">
        <v>122</v>
      </c>
      <c r="J10" s="12" t="s">
        <v>104</v>
      </c>
      <c r="K10" s="12" t="s">
        <v>104</v>
      </c>
      <c r="L10" s="12" t="s">
        <v>74</v>
      </c>
      <c r="M10" s="75">
        <v>22766324</v>
      </c>
      <c r="N10" s="16">
        <v>22766324</v>
      </c>
      <c r="O10" s="16">
        <v>3663948</v>
      </c>
      <c r="P10" s="18">
        <f t="shared" si="4"/>
        <v>0.16093718072359858</v>
      </c>
      <c r="AB10" s="21" t="s">
        <v>124</v>
      </c>
      <c r="AC10" s="22"/>
      <c r="AD10" s="23">
        <f>+SUM(AD3:AD9)</f>
        <v>382</v>
      </c>
      <c r="AE10" s="24">
        <f>+SUM(AE3:AE9)</f>
        <v>332621134155.40002</v>
      </c>
      <c r="AF10" s="24">
        <f>+SUM(AF3:AF9)</f>
        <v>73408873194</v>
      </c>
      <c r="AG10" s="18">
        <f>+AF10/$AF$10</f>
        <v>1</v>
      </c>
    </row>
    <row r="11" spans="2:33" x14ac:dyDescent="0.25">
      <c r="B11" s="11">
        <v>9</v>
      </c>
      <c r="C11" s="13"/>
      <c r="D11" s="12" t="s">
        <v>119</v>
      </c>
      <c r="E11" s="12" t="s">
        <v>1272</v>
      </c>
      <c r="F11" s="12" t="s">
        <v>201</v>
      </c>
      <c r="G11" s="12">
        <v>24</v>
      </c>
      <c r="H11" s="12" t="s">
        <v>109</v>
      </c>
      <c r="I11" s="12" t="s">
        <v>122</v>
      </c>
      <c r="J11" s="12" t="s">
        <v>104</v>
      </c>
      <c r="K11" s="12" t="s">
        <v>104</v>
      </c>
      <c r="L11" s="12" t="s">
        <v>74</v>
      </c>
      <c r="M11" s="75">
        <v>1809115</v>
      </c>
      <c r="N11" s="16">
        <v>1809115</v>
      </c>
      <c r="O11" s="16">
        <v>1809115</v>
      </c>
      <c r="P11" s="18">
        <f t="shared" si="4"/>
        <v>1</v>
      </c>
    </row>
    <row r="12" spans="2:33" x14ac:dyDescent="0.25">
      <c r="B12" s="11">
        <v>10</v>
      </c>
      <c r="C12" s="13" t="s">
        <v>1273</v>
      </c>
      <c r="D12" s="12" t="s">
        <v>119</v>
      </c>
      <c r="E12" s="12" t="s">
        <v>1274</v>
      </c>
      <c r="F12" s="12" t="s">
        <v>1213</v>
      </c>
      <c r="G12" s="12">
        <v>33</v>
      </c>
      <c r="H12" s="12" t="s">
        <v>109</v>
      </c>
      <c r="I12" s="12" t="s">
        <v>103</v>
      </c>
      <c r="J12" s="12" t="s">
        <v>104</v>
      </c>
      <c r="K12" s="12" t="s">
        <v>191</v>
      </c>
      <c r="L12" s="12" t="s">
        <v>74</v>
      </c>
      <c r="M12" s="75">
        <v>55873691</v>
      </c>
      <c r="N12" s="16">
        <v>27936845</v>
      </c>
      <c r="O12" s="16">
        <v>14775605</v>
      </c>
      <c r="P12" s="18">
        <f t="shared" si="4"/>
        <v>0.52889311588334331</v>
      </c>
    </row>
    <row r="13" spans="2:33" x14ac:dyDescent="0.25">
      <c r="B13" s="11">
        <v>11</v>
      </c>
      <c r="C13" s="13" t="s">
        <v>1276</v>
      </c>
      <c r="D13" s="12" t="s">
        <v>119</v>
      </c>
      <c r="E13" s="12" t="s">
        <v>1277</v>
      </c>
      <c r="F13" s="12" t="s">
        <v>1213</v>
      </c>
      <c r="G13" s="12">
        <v>33</v>
      </c>
      <c r="H13" s="12" t="s">
        <v>109</v>
      </c>
      <c r="I13" s="12" t="s">
        <v>103</v>
      </c>
      <c r="J13" s="12" t="s">
        <v>104</v>
      </c>
      <c r="K13" s="12" t="s">
        <v>164</v>
      </c>
      <c r="L13" s="12" t="s">
        <v>74</v>
      </c>
      <c r="M13" s="75">
        <v>38105368</v>
      </c>
      <c r="N13" s="16">
        <v>38105368</v>
      </c>
      <c r="O13" s="16">
        <v>30484294</v>
      </c>
      <c r="P13" s="18">
        <f t="shared" si="4"/>
        <v>0.79999998950279128</v>
      </c>
    </row>
    <row r="14" spans="2:33" x14ac:dyDescent="0.25">
      <c r="B14" s="11">
        <v>12</v>
      </c>
      <c r="C14" s="13" t="s">
        <v>1278</v>
      </c>
      <c r="D14" s="12" t="s">
        <v>119</v>
      </c>
      <c r="E14" s="12" t="s">
        <v>1279</v>
      </c>
      <c r="F14" s="12" t="s">
        <v>1213</v>
      </c>
      <c r="G14" s="12">
        <v>33</v>
      </c>
      <c r="H14" s="12" t="s">
        <v>109</v>
      </c>
      <c r="I14" s="12" t="s">
        <v>103</v>
      </c>
      <c r="J14" s="12" t="s">
        <v>104</v>
      </c>
      <c r="K14" s="12" t="s">
        <v>191</v>
      </c>
      <c r="L14" s="12" t="s">
        <v>74</v>
      </c>
      <c r="M14" s="75">
        <v>59890380</v>
      </c>
      <c r="N14" s="16">
        <v>47912304</v>
      </c>
      <c r="O14" s="16">
        <v>35861343</v>
      </c>
      <c r="P14" s="18">
        <f t="shared" si="4"/>
        <v>0.74847878323697392</v>
      </c>
    </row>
    <row r="15" spans="2:33" x14ac:dyDescent="0.25">
      <c r="B15" s="11">
        <v>13</v>
      </c>
      <c r="C15" s="13" t="s">
        <v>1280</v>
      </c>
      <c r="D15" s="12" t="s">
        <v>119</v>
      </c>
      <c r="E15" s="12" t="s">
        <v>1281</v>
      </c>
      <c r="F15" s="12" t="s">
        <v>1213</v>
      </c>
      <c r="G15" s="12">
        <v>33</v>
      </c>
      <c r="H15" s="12" t="s">
        <v>109</v>
      </c>
      <c r="I15" s="12" t="s">
        <v>103</v>
      </c>
      <c r="J15" s="12" t="s">
        <v>104</v>
      </c>
      <c r="K15" s="12" t="s">
        <v>189</v>
      </c>
      <c r="L15" s="12" t="s">
        <v>74</v>
      </c>
      <c r="M15" s="75">
        <v>59940879</v>
      </c>
      <c r="N15" s="16">
        <v>47952703</v>
      </c>
      <c r="O15" s="16">
        <v>39060818</v>
      </c>
      <c r="P15" s="18">
        <f t="shared" si="4"/>
        <v>0.81456968129617224</v>
      </c>
    </row>
    <row r="16" spans="2:33" x14ac:dyDescent="0.25">
      <c r="B16" s="11">
        <v>14</v>
      </c>
      <c r="C16" s="13" t="s">
        <v>1282</v>
      </c>
      <c r="D16" s="12" t="s">
        <v>119</v>
      </c>
      <c r="E16" s="12" t="s">
        <v>1283</v>
      </c>
      <c r="F16" s="12" t="s">
        <v>1213</v>
      </c>
      <c r="G16" s="12">
        <v>33</v>
      </c>
      <c r="H16" s="12" t="s">
        <v>109</v>
      </c>
      <c r="I16" s="12" t="s">
        <v>103</v>
      </c>
      <c r="J16" s="12" t="s">
        <v>104</v>
      </c>
      <c r="K16" s="12" t="s">
        <v>116</v>
      </c>
      <c r="L16" s="12" t="s">
        <v>74</v>
      </c>
      <c r="M16" s="75">
        <v>49321914</v>
      </c>
      <c r="N16" s="16">
        <v>5511532</v>
      </c>
      <c r="O16" s="16">
        <v>4936252</v>
      </c>
      <c r="P16" s="18">
        <f t="shared" si="4"/>
        <v>0.89562248754066931</v>
      </c>
    </row>
    <row r="17" spans="2:16" x14ac:dyDescent="0.25">
      <c r="B17" s="11">
        <v>15</v>
      </c>
      <c r="C17" s="13" t="s">
        <v>1284</v>
      </c>
      <c r="D17" s="12" t="s">
        <v>119</v>
      </c>
      <c r="E17" s="12" t="s">
        <v>1285</v>
      </c>
      <c r="F17" s="12" t="s">
        <v>1213</v>
      </c>
      <c r="G17" s="12">
        <v>33</v>
      </c>
      <c r="H17" s="12" t="s">
        <v>109</v>
      </c>
      <c r="I17" s="12" t="s">
        <v>103</v>
      </c>
      <c r="J17" s="12" t="s">
        <v>104</v>
      </c>
      <c r="K17" s="12" t="s">
        <v>113</v>
      </c>
      <c r="L17" s="12" t="s">
        <v>74</v>
      </c>
      <c r="M17" s="75">
        <v>59978124</v>
      </c>
      <c r="N17" s="16">
        <v>47982499</v>
      </c>
      <c r="O17" s="16">
        <v>26851370</v>
      </c>
      <c r="P17" s="18">
        <f t="shared" si="4"/>
        <v>0.55960757692091023</v>
      </c>
    </row>
    <row r="18" spans="2:16" x14ac:dyDescent="0.25">
      <c r="B18" s="11">
        <v>16</v>
      </c>
      <c r="C18" s="13" t="s">
        <v>1286</v>
      </c>
      <c r="D18" s="12" t="s">
        <v>119</v>
      </c>
      <c r="E18" s="12" t="s">
        <v>1287</v>
      </c>
      <c r="F18" s="12" t="s">
        <v>1213</v>
      </c>
      <c r="G18" s="12">
        <v>33</v>
      </c>
      <c r="H18" s="12" t="s">
        <v>109</v>
      </c>
      <c r="I18" s="12" t="s">
        <v>103</v>
      </c>
      <c r="J18" s="12" t="s">
        <v>104</v>
      </c>
      <c r="K18" s="12" t="s">
        <v>164</v>
      </c>
      <c r="L18" s="12" t="s">
        <v>74</v>
      </c>
      <c r="M18" s="75">
        <v>16558225</v>
      </c>
      <c r="N18" s="16">
        <v>16558225</v>
      </c>
      <c r="O18" s="16">
        <v>13246580</v>
      </c>
      <c r="P18" s="18">
        <f t="shared" si="4"/>
        <v>0.8</v>
      </c>
    </row>
    <row r="19" spans="2:16" x14ac:dyDescent="0.25">
      <c r="B19" s="11">
        <v>17</v>
      </c>
      <c r="C19" s="13" t="s">
        <v>1288</v>
      </c>
      <c r="D19" s="12" t="s">
        <v>119</v>
      </c>
      <c r="E19" s="12" t="s">
        <v>1289</v>
      </c>
      <c r="F19" s="12" t="s">
        <v>1213</v>
      </c>
      <c r="G19" s="12">
        <v>33</v>
      </c>
      <c r="H19" s="12" t="s">
        <v>109</v>
      </c>
      <c r="I19" s="12" t="s">
        <v>103</v>
      </c>
      <c r="J19" s="12" t="s">
        <v>104</v>
      </c>
      <c r="K19" s="12" t="s">
        <v>300</v>
      </c>
      <c r="L19" s="12" t="s">
        <v>74</v>
      </c>
      <c r="M19" s="75">
        <v>59473245</v>
      </c>
      <c r="N19" s="16">
        <v>5947324</v>
      </c>
      <c r="O19" s="16">
        <v>5500000</v>
      </c>
      <c r="P19" s="18">
        <f t="shared" si="4"/>
        <v>0.92478566831065534</v>
      </c>
    </row>
    <row r="20" spans="2:16" x14ac:dyDescent="0.25">
      <c r="B20" s="11">
        <v>18</v>
      </c>
      <c r="C20" s="13" t="s">
        <v>1290</v>
      </c>
      <c r="D20" s="12" t="s">
        <v>119</v>
      </c>
      <c r="E20" s="12" t="s">
        <v>1291</v>
      </c>
      <c r="F20" s="12" t="s">
        <v>1213</v>
      </c>
      <c r="G20" s="12">
        <v>33</v>
      </c>
      <c r="H20" s="12" t="s">
        <v>109</v>
      </c>
      <c r="I20" s="12" t="s">
        <v>103</v>
      </c>
      <c r="J20" s="12" t="s">
        <v>104</v>
      </c>
      <c r="K20" s="12" t="s">
        <v>321</v>
      </c>
      <c r="L20" s="12" t="s">
        <v>74</v>
      </c>
      <c r="M20" s="75">
        <v>59999996</v>
      </c>
      <c r="N20" s="16">
        <v>59999996</v>
      </c>
      <c r="O20" s="16">
        <v>14999999</v>
      </c>
      <c r="P20" s="18">
        <f t="shared" si="4"/>
        <v>0.25</v>
      </c>
    </row>
    <row r="21" spans="2:16" x14ac:dyDescent="0.25">
      <c r="B21" s="11">
        <v>19</v>
      </c>
      <c r="C21" s="13" t="s">
        <v>1292</v>
      </c>
      <c r="D21" s="12" t="s">
        <v>119</v>
      </c>
      <c r="E21" s="12" t="s">
        <v>1293</v>
      </c>
      <c r="F21" s="12" t="s">
        <v>1213</v>
      </c>
      <c r="G21" s="12">
        <v>33</v>
      </c>
      <c r="H21" s="12" t="s">
        <v>109</v>
      </c>
      <c r="I21" s="12" t="s">
        <v>103</v>
      </c>
      <c r="J21" s="12" t="s">
        <v>104</v>
      </c>
      <c r="K21" s="12" t="s">
        <v>164</v>
      </c>
      <c r="L21" s="12" t="s">
        <v>74</v>
      </c>
      <c r="M21" s="75">
        <v>59377952</v>
      </c>
      <c r="N21" s="16">
        <v>29688976</v>
      </c>
      <c r="O21" s="16">
        <v>6531573</v>
      </c>
      <c r="P21" s="18">
        <f t="shared" si="4"/>
        <v>0.21999994206603826</v>
      </c>
    </row>
    <row r="22" spans="2:16" x14ac:dyDescent="0.25">
      <c r="B22" s="11">
        <v>20</v>
      </c>
      <c r="C22" s="13" t="s">
        <v>1294</v>
      </c>
      <c r="D22" s="12" t="s">
        <v>119</v>
      </c>
      <c r="E22" s="12" t="s">
        <v>1295</v>
      </c>
      <c r="F22" s="12" t="s">
        <v>1213</v>
      </c>
      <c r="G22" s="12">
        <v>33</v>
      </c>
      <c r="H22" s="12" t="s">
        <v>109</v>
      </c>
      <c r="I22" s="12" t="s">
        <v>103</v>
      </c>
      <c r="J22" s="12" t="s">
        <v>104</v>
      </c>
      <c r="K22" s="12" t="s">
        <v>164</v>
      </c>
      <c r="L22" s="12" t="s">
        <v>74</v>
      </c>
      <c r="M22" s="75">
        <v>59999395</v>
      </c>
      <c r="N22" s="16">
        <v>29999697</v>
      </c>
      <c r="O22" s="16">
        <v>27982115</v>
      </c>
      <c r="P22" s="18">
        <f t="shared" si="4"/>
        <v>0.93274658740719951</v>
      </c>
    </row>
    <row r="23" spans="2:16" x14ac:dyDescent="0.25">
      <c r="B23" s="11">
        <v>21</v>
      </c>
      <c r="C23" s="13" t="s">
        <v>1296</v>
      </c>
      <c r="D23" s="12" t="s">
        <v>119</v>
      </c>
      <c r="E23" s="12" t="s">
        <v>1297</v>
      </c>
      <c r="F23" s="12" t="s">
        <v>1213</v>
      </c>
      <c r="G23" s="12">
        <v>33</v>
      </c>
      <c r="H23" s="12" t="s">
        <v>109</v>
      </c>
      <c r="I23" s="12" t="s">
        <v>103</v>
      </c>
      <c r="J23" s="12" t="s">
        <v>104</v>
      </c>
      <c r="K23" s="12" t="s">
        <v>172</v>
      </c>
      <c r="L23" s="12" t="s">
        <v>74</v>
      </c>
      <c r="M23" s="75">
        <v>59993271</v>
      </c>
      <c r="N23" s="16">
        <v>59993271</v>
      </c>
      <c r="O23" s="16">
        <v>35995963</v>
      </c>
      <c r="P23" s="18">
        <f t="shared" si="4"/>
        <v>0.60000000666741438</v>
      </c>
    </row>
    <row r="24" spans="2:16" x14ac:dyDescent="0.25">
      <c r="B24" s="11">
        <v>22</v>
      </c>
      <c r="C24" s="13" t="s">
        <v>1298</v>
      </c>
      <c r="D24" s="12" t="s">
        <v>119</v>
      </c>
      <c r="E24" s="12" t="s">
        <v>1299</v>
      </c>
      <c r="F24" s="12" t="s">
        <v>1213</v>
      </c>
      <c r="G24" s="12">
        <v>33</v>
      </c>
      <c r="H24" s="12" t="s">
        <v>109</v>
      </c>
      <c r="I24" s="12" t="s">
        <v>103</v>
      </c>
      <c r="J24" s="12" t="s">
        <v>104</v>
      </c>
      <c r="K24" s="12" t="s">
        <v>191</v>
      </c>
      <c r="L24" s="12" t="s">
        <v>74</v>
      </c>
      <c r="M24" s="75">
        <v>20478041</v>
      </c>
      <c r="N24" s="16">
        <v>16382433</v>
      </c>
      <c r="O24" s="16">
        <v>11772072</v>
      </c>
      <c r="P24" s="18">
        <f t="shared" si="4"/>
        <v>0.7185789803016438</v>
      </c>
    </row>
    <row r="25" spans="2:16" x14ac:dyDescent="0.25">
      <c r="B25" s="11">
        <v>23</v>
      </c>
      <c r="C25" s="13" t="s">
        <v>1300</v>
      </c>
      <c r="D25" s="12" t="s">
        <v>119</v>
      </c>
      <c r="E25" s="12" t="s">
        <v>1301</v>
      </c>
      <c r="F25" s="12" t="s">
        <v>1213</v>
      </c>
      <c r="G25" s="12">
        <v>33</v>
      </c>
      <c r="H25" s="12" t="s">
        <v>109</v>
      </c>
      <c r="I25" s="12" t="s">
        <v>103</v>
      </c>
      <c r="J25" s="12" t="s">
        <v>104</v>
      </c>
      <c r="K25" s="12" t="s">
        <v>113</v>
      </c>
      <c r="L25" s="12" t="s">
        <v>74</v>
      </c>
      <c r="M25" s="75">
        <v>59984111</v>
      </c>
      <c r="N25" s="16">
        <v>47987289</v>
      </c>
      <c r="O25" s="16">
        <v>36918649</v>
      </c>
      <c r="P25" s="18">
        <f t="shared" si="4"/>
        <v>0.76934225227851483</v>
      </c>
    </row>
    <row r="26" spans="2:16" x14ac:dyDescent="0.25">
      <c r="B26" s="11">
        <v>24</v>
      </c>
      <c r="C26" s="13" t="s">
        <v>1302</v>
      </c>
      <c r="D26" s="12" t="s">
        <v>119</v>
      </c>
      <c r="E26" s="12" t="s">
        <v>1303</v>
      </c>
      <c r="F26" s="12" t="s">
        <v>1213</v>
      </c>
      <c r="G26" s="12">
        <v>33</v>
      </c>
      <c r="H26" s="12" t="s">
        <v>109</v>
      </c>
      <c r="I26" s="12" t="s">
        <v>103</v>
      </c>
      <c r="J26" s="12" t="s">
        <v>104</v>
      </c>
      <c r="K26" s="12" t="s">
        <v>191</v>
      </c>
      <c r="L26" s="12" t="s">
        <v>74</v>
      </c>
      <c r="M26" s="75">
        <v>59987008</v>
      </c>
      <c r="N26" s="16">
        <v>59987008</v>
      </c>
      <c r="O26" s="16">
        <v>29993504</v>
      </c>
      <c r="P26" s="18">
        <f t="shared" si="4"/>
        <v>0.5</v>
      </c>
    </row>
    <row r="27" spans="2:16" x14ac:dyDescent="0.25">
      <c r="B27" s="11">
        <v>25</v>
      </c>
      <c r="C27" s="13" t="s">
        <v>1304</v>
      </c>
      <c r="D27" s="12" t="s">
        <v>119</v>
      </c>
      <c r="E27" s="12" t="s">
        <v>1305</v>
      </c>
      <c r="F27" s="12" t="s">
        <v>1213</v>
      </c>
      <c r="G27" s="12">
        <v>33</v>
      </c>
      <c r="H27" s="12" t="s">
        <v>109</v>
      </c>
      <c r="I27" s="12" t="s">
        <v>103</v>
      </c>
      <c r="J27" s="12" t="s">
        <v>104</v>
      </c>
      <c r="K27" s="12" t="s">
        <v>189</v>
      </c>
      <c r="L27" s="12" t="s">
        <v>74</v>
      </c>
      <c r="M27" s="75">
        <v>59989096</v>
      </c>
      <c r="N27" s="16">
        <v>59989096</v>
      </c>
      <c r="O27" s="16">
        <v>29994548</v>
      </c>
      <c r="P27" s="18">
        <f t="shared" si="4"/>
        <v>0.5</v>
      </c>
    </row>
    <row r="28" spans="2:16" x14ac:dyDescent="0.25">
      <c r="B28" s="11">
        <v>26</v>
      </c>
      <c r="C28" s="13" t="s">
        <v>1306</v>
      </c>
      <c r="D28" s="12" t="s">
        <v>119</v>
      </c>
      <c r="E28" s="12" t="s">
        <v>1307</v>
      </c>
      <c r="F28" s="12" t="s">
        <v>1213</v>
      </c>
      <c r="G28" s="12">
        <v>33</v>
      </c>
      <c r="H28" s="12" t="s">
        <v>109</v>
      </c>
      <c r="I28" s="12" t="s">
        <v>103</v>
      </c>
      <c r="J28" s="12" t="s">
        <v>104</v>
      </c>
      <c r="K28" s="12" t="s">
        <v>116</v>
      </c>
      <c r="L28" s="12" t="s">
        <v>74</v>
      </c>
      <c r="M28" s="75">
        <v>35000000</v>
      </c>
      <c r="N28" s="16">
        <v>17500000</v>
      </c>
      <c r="O28" s="16">
        <v>11873465</v>
      </c>
      <c r="P28" s="18">
        <f t="shared" si="4"/>
        <v>0.6784837142857143</v>
      </c>
    </row>
    <row r="29" spans="2:16" x14ac:dyDescent="0.25">
      <c r="B29" s="11">
        <v>27</v>
      </c>
      <c r="C29" s="13" t="s">
        <v>1308</v>
      </c>
      <c r="D29" s="12" t="s">
        <v>119</v>
      </c>
      <c r="E29" s="12" t="s">
        <v>1309</v>
      </c>
      <c r="F29" s="12" t="s">
        <v>1213</v>
      </c>
      <c r="G29" s="12">
        <v>33</v>
      </c>
      <c r="H29" s="12" t="s">
        <v>109</v>
      </c>
      <c r="I29" s="12" t="s">
        <v>103</v>
      </c>
      <c r="J29" s="12" t="s">
        <v>104</v>
      </c>
      <c r="K29" s="12" t="s">
        <v>110</v>
      </c>
      <c r="L29" s="12" t="s">
        <v>74</v>
      </c>
      <c r="M29" s="75">
        <v>59951703</v>
      </c>
      <c r="N29" s="16">
        <v>59951703</v>
      </c>
      <c r="O29" s="16">
        <v>14987926</v>
      </c>
      <c r="P29" s="18">
        <f t="shared" si="4"/>
        <v>0.25000000417002333</v>
      </c>
    </row>
    <row r="30" spans="2:16" x14ac:dyDescent="0.25">
      <c r="B30" s="11">
        <v>28</v>
      </c>
      <c r="C30" s="13" t="s">
        <v>1310</v>
      </c>
      <c r="D30" s="12" t="s">
        <v>119</v>
      </c>
      <c r="E30" s="12" t="s">
        <v>1311</v>
      </c>
      <c r="F30" s="12" t="s">
        <v>1213</v>
      </c>
      <c r="G30" s="12">
        <v>33</v>
      </c>
      <c r="H30" s="12" t="s">
        <v>109</v>
      </c>
      <c r="I30" s="12" t="s">
        <v>103</v>
      </c>
      <c r="J30" s="12" t="s">
        <v>104</v>
      </c>
      <c r="K30" s="12" t="s">
        <v>164</v>
      </c>
      <c r="L30" s="12" t="s">
        <v>74</v>
      </c>
      <c r="M30" s="75">
        <v>59997718</v>
      </c>
      <c r="N30" s="16">
        <v>29998859</v>
      </c>
      <c r="O30" s="16">
        <v>22896802</v>
      </c>
      <c r="P30" s="18">
        <f t="shared" si="4"/>
        <v>0.76325576249416682</v>
      </c>
    </row>
    <row r="31" spans="2:16" x14ac:dyDescent="0.25">
      <c r="B31" s="11">
        <v>29</v>
      </c>
      <c r="C31" s="13" t="s">
        <v>1312</v>
      </c>
      <c r="D31" s="12" t="s">
        <v>119</v>
      </c>
      <c r="E31" s="12" t="s">
        <v>1313</v>
      </c>
      <c r="F31" s="12" t="s">
        <v>1213</v>
      </c>
      <c r="G31" s="12">
        <v>33</v>
      </c>
      <c r="H31" s="12" t="s">
        <v>109</v>
      </c>
      <c r="I31" s="12" t="s">
        <v>103</v>
      </c>
      <c r="J31" s="12" t="s">
        <v>104</v>
      </c>
      <c r="K31" s="12" t="s">
        <v>320</v>
      </c>
      <c r="L31" s="12" t="s">
        <v>74</v>
      </c>
      <c r="M31" s="75">
        <v>47921567</v>
      </c>
      <c r="N31" s="16">
        <v>23960783</v>
      </c>
      <c r="O31" s="16">
        <v>23939215</v>
      </c>
      <c r="P31" s="18">
        <f t="shared" si="4"/>
        <v>0.99909986247110538</v>
      </c>
    </row>
    <row r="32" spans="2:16" x14ac:dyDescent="0.25">
      <c r="B32" s="11">
        <v>30</v>
      </c>
      <c r="C32" s="13" t="s">
        <v>1314</v>
      </c>
      <c r="D32" s="12" t="s">
        <v>119</v>
      </c>
      <c r="E32" s="12" t="s">
        <v>1315</v>
      </c>
      <c r="F32" s="12" t="s">
        <v>1213</v>
      </c>
      <c r="G32" s="12">
        <v>33</v>
      </c>
      <c r="H32" s="12" t="s">
        <v>109</v>
      </c>
      <c r="I32" s="12" t="s">
        <v>103</v>
      </c>
      <c r="J32" s="12" t="s">
        <v>104</v>
      </c>
      <c r="K32" s="12" t="s">
        <v>555</v>
      </c>
      <c r="L32" s="12" t="s">
        <v>74</v>
      </c>
      <c r="M32" s="75">
        <v>51740947</v>
      </c>
      <c r="N32" s="16">
        <v>51740947</v>
      </c>
      <c r="O32" s="16">
        <v>31044568</v>
      </c>
      <c r="P32" s="18">
        <f t="shared" si="4"/>
        <v>0.59999999613458954</v>
      </c>
    </row>
    <row r="33" spans="2:32" x14ac:dyDescent="0.25">
      <c r="B33" s="11">
        <v>31</v>
      </c>
      <c r="C33" s="13" t="s">
        <v>1316</v>
      </c>
      <c r="D33" s="12" t="s">
        <v>119</v>
      </c>
      <c r="E33" s="12" t="s">
        <v>1317</v>
      </c>
      <c r="F33" s="12" t="s">
        <v>1213</v>
      </c>
      <c r="G33" s="12">
        <v>33</v>
      </c>
      <c r="H33" s="12" t="s">
        <v>109</v>
      </c>
      <c r="I33" s="12" t="s">
        <v>103</v>
      </c>
      <c r="J33" s="12" t="s">
        <v>104</v>
      </c>
      <c r="K33" s="12" t="s">
        <v>105</v>
      </c>
      <c r="L33" s="12" t="s">
        <v>74</v>
      </c>
      <c r="M33" s="75">
        <v>52197316</v>
      </c>
      <c r="N33" s="16">
        <v>52197316</v>
      </c>
      <c r="O33" s="16">
        <v>31318390</v>
      </c>
      <c r="P33" s="18">
        <f t="shared" si="4"/>
        <v>0.60000000766322925</v>
      </c>
    </row>
    <row r="34" spans="2:32" x14ac:dyDescent="0.25">
      <c r="B34" s="11">
        <v>32</v>
      </c>
      <c r="C34" s="13" t="s">
        <v>1318</v>
      </c>
      <c r="D34" s="12" t="s">
        <v>119</v>
      </c>
      <c r="E34" s="12" t="s">
        <v>1319</v>
      </c>
      <c r="F34" s="12" t="s">
        <v>1213</v>
      </c>
      <c r="G34" s="12">
        <v>33</v>
      </c>
      <c r="H34" s="12" t="s">
        <v>109</v>
      </c>
      <c r="I34" s="12" t="s">
        <v>103</v>
      </c>
      <c r="J34" s="12" t="s">
        <v>104</v>
      </c>
      <c r="K34" s="12" t="s">
        <v>105</v>
      </c>
      <c r="L34" s="12" t="s">
        <v>74</v>
      </c>
      <c r="M34" s="75">
        <v>52155753</v>
      </c>
      <c r="N34" s="16">
        <v>52155753</v>
      </c>
      <c r="O34" s="16">
        <v>31293452</v>
      </c>
      <c r="P34" s="18">
        <f t="shared" si="4"/>
        <v>0.60000000383466801</v>
      </c>
    </row>
    <row r="35" spans="2:32" x14ac:dyDescent="0.25">
      <c r="B35" s="11">
        <v>33</v>
      </c>
      <c r="C35" s="13" t="s">
        <v>1320</v>
      </c>
      <c r="D35" s="12" t="s">
        <v>119</v>
      </c>
      <c r="E35" s="12" t="s">
        <v>1321</v>
      </c>
      <c r="F35" s="12" t="s">
        <v>1213</v>
      </c>
      <c r="G35" s="12">
        <v>33</v>
      </c>
      <c r="H35" s="12" t="s">
        <v>109</v>
      </c>
      <c r="I35" s="12" t="s">
        <v>103</v>
      </c>
      <c r="J35" s="12" t="s">
        <v>104</v>
      </c>
      <c r="K35" s="12" t="s">
        <v>164</v>
      </c>
      <c r="L35" s="12" t="s">
        <v>74</v>
      </c>
      <c r="M35" s="75">
        <v>59994059</v>
      </c>
      <c r="N35" s="16">
        <v>59994059</v>
      </c>
      <c r="O35" s="16">
        <v>14998515</v>
      </c>
      <c r="P35" s="18">
        <f t="shared" si="4"/>
        <v>0.25000000416707929</v>
      </c>
    </row>
    <row r="36" spans="2:32" x14ac:dyDescent="0.25">
      <c r="B36" s="11">
        <v>34</v>
      </c>
      <c r="C36" s="13" t="s">
        <v>1322</v>
      </c>
      <c r="D36" s="12" t="s">
        <v>119</v>
      </c>
      <c r="E36" s="12" t="s">
        <v>1323</v>
      </c>
      <c r="F36" s="12" t="s">
        <v>1213</v>
      </c>
      <c r="G36" s="12">
        <v>33</v>
      </c>
      <c r="H36" s="12" t="s">
        <v>109</v>
      </c>
      <c r="I36" s="12" t="s">
        <v>103</v>
      </c>
      <c r="J36" s="12" t="s">
        <v>104</v>
      </c>
      <c r="K36" s="12" t="s">
        <v>300</v>
      </c>
      <c r="L36" s="12" t="s">
        <v>74</v>
      </c>
      <c r="M36" s="75">
        <v>59983610</v>
      </c>
      <c r="N36" s="16">
        <v>59983610</v>
      </c>
      <c r="O36" s="16">
        <v>35990166</v>
      </c>
      <c r="P36" s="18">
        <f t="shared" si="4"/>
        <v>0.6</v>
      </c>
      <c r="AC36" s="3"/>
      <c r="AD36" s="3"/>
      <c r="AE36" s="3"/>
      <c r="AF36" s="3"/>
    </row>
    <row r="37" spans="2:32" x14ac:dyDescent="0.25">
      <c r="B37" s="11">
        <v>35</v>
      </c>
      <c r="C37" s="13" t="s">
        <v>1324</v>
      </c>
      <c r="D37" s="12" t="s">
        <v>119</v>
      </c>
      <c r="E37" s="12" t="s">
        <v>1325</v>
      </c>
      <c r="F37" s="12" t="s">
        <v>1213</v>
      </c>
      <c r="G37" s="12">
        <v>33</v>
      </c>
      <c r="H37" s="12" t="s">
        <v>109</v>
      </c>
      <c r="I37" s="12" t="s">
        <v>103</v>
      </c>
      <c r="J37" s="12" t="s">
        <v>104</v>
      </c>
      <c r="K37" s="12" t="s">
        <v>191</v>
      </c>
      <c r="L37" s="12" t="s">
        <v>74</v>
      </c>
      <c r="M37" s="75">
        <v>59045116</v>
      </c>
      <c r="N37" s="16">
        <v>59045116</v>
      </c>
      <c r="O37" s="16">
        <v>29522558</v>
      </c>
      <c r="P37" s="18">
        <f t="shared" si="4"/>
        <v>0.5</v>
      </c>
      <c r="AC37" s="3"/>
      <c r="AD37" s="3"/>
      <c r="AE37" s="3"/>
      <c r="AF37" s="3"/>
    </row>
    <row r="38" spans="2:32" x14ac:dyDescent="0.25">
      <c r="B38" s="11">
        <v>36</v>
      </c>
      <c r="C38" s="13" t="s">
        <v>1326</v>
      </c>
      <c r="D38" s="12" t="s">
        <v>119</v>
      </c>
      <c r="E38" s="12" t="s">
        <v>1327</v>
      </c>
      <c r="F38" s="12" t="s">
        <v>201</v>
      </c>
      <c r="G38" s="12">
        <v>24</v>
      </c>
      <c r="H38" s="12" t="s">
        <v>109</v>
      </c>
      <c r="I38" s="12" t="s">
        <v>103</v>
      </c>
      <c r="J38" s="12" t="s">
        <v>104</v>
      </c>
      <c r="K38" s="12" t="s">
        <v>1328</v>
      </c>
      <c r="L38" s="12" t="s">
        <v>74</v>
      </c>
      <c r="M38" s="75">
        <v>195500000</v>
      </c>
      <c r="N38" s="16">
        <v>195500000</v>
      </c>
      <c r="O38" s="16">
        <v>18461242</v>
      </c>
      <c r="P38" s="18">
        <f t="shared" si="4"/>
        <v>9.443090537084399E-2</v>
      </c>
      <c r="AC38" s="3"/>
      <c r="AD38" s="3"/>
      <c r="AE38" s="3"/>
      <c r="AF38" s="3"/>
    </row>
    <row r="39" spans="2:32" x14ac:dyDescent="0.25">
      <c r="B39" s="11">
        <v>37</v>
      </c>
      <c r="C39" s="13" t="s">
        <v>1329</v>
      </c>
      <c r="D39" s="12" t="s">
        <v>119</v>
      </c>
      <c r="E39" s="12" t="s">
        <v>1330</v>
      </c>
      <c r="F39" s="12" t="s">
        <v>201</v>
      </c>
      <c r="G39" s="12">
        <v>24</v>
      </c>
      <c r="H39" s="12" t="s">
        <v>109</v>
      </c>
      <c r="I39" s="12" t="s">
        <v>122</v>
      </c>
      <c r="J39" s="12" t="s">
        <v>104</v>
      </c>
      <c r="K39" s="12" t="s">
        <v>104</v>
      </c>
      <c r="L39" s="12" t="s">
        <v>74</v>
      </c>
      <c r="M39" s="75">
        <v>2765721</v>
      </c>
      <c r="N39" s="16">
        <v>2765721</v>
      </c>
      <c r="O39" s="16">
        <v>2765720</v>
      </c>
      <c r="P39" s="18">
        <f t="shared" si="4"/>
        <v>0.99999963843062989</v>
      </c>
      <c r="AC39" s="3"/>
      <c r="AD39" s="3"/>
      <c r="AE39" s="3"/>
      <c r="AF39" s="3"/>
    </row>
    <row r="40" spans="2:32" x14ac:dyDescent="0.25">
      <c r="B40" s="11">
        <v>38</v>
      </c>
      <c r="C40" s="13" t="s">
        <v>1331</v>
      </c>
      <c r="D40" s="12" t="s">
        <v>119</v>
      </c>
      <c r="E40" s="12" t="s">
        <v>1332</v>
      </c>
      <c r="F40" s="12" t="s">
        <v>201</v>
      </c>
      <c r="G40" s="12">
        <v>24</v>
      </c>
      <c r="H40" s="12" t="s">
        <v>109</v>
      </c>
      <c r="I40" s="12" t="s">
        <v>103</v>
      </c>
      <c r="J40" s="12" t="s">
        <v>104</v>
      </c>
      <c r="K40" s="12" t="s">
        <v>1328</v>
      </c>
      <c r="L40" s="12" t="s">
        <v>74</v>
      </c>
      <c r="M40" s="75">
        <v>153834733</v>
      </c>
      <c r="N40" s="16">
        <v>153834733</v>
      </c>
      <c r="O40" s="16">
        <v>15551232</v>
      </c>
      <c r="P40" s="18">
        <f t="shared" si="4"/>
        <v>0.10109051250474105</v>
      </c>
      <c r="AC40" s="3"/>
      <c r="AD40" s="3"/>
      <c r="AE40" s="3"/>
      <c r="AF40" s="3"/>
    </row>
    <row r="41" spans="2:32" x14ac:dyDescent="0.25">
      <c r="B41" s="11">
        <v>39</v>
      </c>
      <c r="C41" s="13" t="s">
        <v>1333</v>
      </c>
      <c r="D41" s="12" t="s">
        <v>119</v>
      </c>
      <c r="E41" s="12" t="s">
        <v>1334</v>
      </c>
      <c r="F41" s="12" t="s">
        <v>201</v>
      </c>
      <c r="G41" s="12">
        <v>24</v>
      </c>
      <c r="H41" s="12" t="s">
        <v>109</v>
      </c>
      <c r="I41" s="12" t="s">
        <v>103</v>
      </c>
      <c r="J41" s="12" t="s">
        <v>104</v>
      </c>
      <c r="K41" s="12" t="s">
        <v>321</v>
      </c>
      <c r="L41" s="12" t="s">
        <v>74</v>
      </c>
      <c r="M41" s="75">
        <v>20064603</v>
      </c>
      <c r="N41" s="16">
        <v>20064603</v>
      </c>
      <c r="O41" s="16">
        <v>20064603</v>
      </c>
      <c r="P41" s="18">
        <f t="shared" si="4"/>
        <v>1</v>
      </c>
      <c r="AC41" s="3"/>
      <c r="AD41" s="3"/>
      <c r="AE41" s="3"/>
      <c r="AF41" s="3"/>
    </row>
    <row r="42" spans="2:32" x14ac:dyDescent="0.25">
      <c r="B42" s="11">
        <v>40</v>
      </c>
      <c r="C42" s="13" t="s">
        <v>1333</v>
      </c>
      <c r="D42" s="12" t="s">
        <v>119</v>
      </c>
      <c r="E42" s="12" t="s">
        <v>1335</v>
      </c>
      <c r="F42" s="12" t="s">
        <v>201</v>
      </c>
      <c r="G42" s="12">
        <v>24</v>
      </c>
      <c r="H42" s="12" t="s">
        <v>109</v>
      </c>
      <c r="I42" s="12" t="s">
        <v>103</v>
      </c>
      <c r="J42" s="12" t="s">
        <v>104</v>
      </c>
      <c r="K42" s="12" t="s">
        <v>116</v>
      </c>
      <c r="L42" s="12" t="s">
        <v>74</v>
      </c>
      <c r="M42" s="75">
        <v>22659631</v>
      </c>
      <c r="N42" s="16">
        <v>22659631</v>
      </c>
      <c r="O42" s="16">
        <v>22659631</v>
      </c>
      <c r="P42" s="18">
        <f t="shared" si="4"/>
        <v>1</v>
      </c>
      <c r="AC42" s="3"/>
      <c r="AD42" s="3"/>
      <c r="AE42" s="3"/>
      <c r="AF42" s="3"/>
    </row>
    <row r="43" spans="2:32" x14ac:dyDescent="0.25">
      <c r="B43" s="11">
        <v>41</v>
      </c>
      <c r="C43" s="13" t="s">
        <v>1333</v>
      </c>
      <c r="D43" s="12" t="s">
        <v>119</v>
      </c>
      <c r="E43" s="12" t="s">
        <v>1336</v>
      </c>
      <c r="F43" s="12" t="s">
        <v>201</v>
      </c>
      <c r="G43" s="12">
        <v>24</v>
      </c>
      <c r="H43" s="12" t="s">
        <v>109</v>
      </c>
      <c r="I43" s="12" t="s">
        <v>103</v>
      </c>
      <c r="J43" s="12" t="s">
        <v>104</v>
      </c>
      <c r="K43" s="12" t="s">
        <v>113</v>
      </c>
      <c r="L43" s="12" t="s">
        <v>74</v>
      </c>
      <c r="M43" s="75">
        <v>37346704</v>
      </c>
      <c r="N43" s="16">
        <v>37346704</v>
      </c>
      <c r="O43" s="16">
        <v>37346704</v>
      </c>
      <c r="P43" s="18">
        <f t="shared" si="4"/>
        <v>1</v>
      </c>
      <c r="AC43" s="3"/>
      <c r="AD43" s="3"/>
      <c r="AE43" s="3"/>
      <c r="AF43" s="3"/>
    </row>
    <row r="44" spans="2:32" x14ac:dyDescent="0.25">
      <c r="B44" s="11">
        <v>42</v>
      </c>
      <c r="C44" s="13" t="s">
        <v>1333</v>
      </c>
      <c r="D44" s="12" t="s">
        <v>119</v>
      </c>
      <c r="E44" s="12" t="s">
        <v>1337</v>
      </c>
      <c r="F44" s="12" t="s">
        <v>201</v>
      </c>
      <c r="G44" s="12">
        <v>24</v>
      </c>
      <c r="H44" s="12" t="s">
        <v>109</v>
      </c>
      <c r="I44" s="12" t="s">
        <v>103</v>
      </c>
      <c r="J44" s="12" t="s">
        <v>104</v>
      </c>
      <c r="K44" s="12" t="s">
        <v>172</v>
      </c>
      <c r="L44" s="12" t="s">
        <v>74</v>
      </c>
      <c r="M44" s="75">
        <v>315202235</v>
      </c>
      <c r="N44" s="16">
        <v>315202235</v>
      </c>
      <c r="O44" s="16">
        <v>315202235</v>
      </c>
      <c r="P44" s="18">
        <f t="shared" si="4"/>
        <v>1</v>
      </c>
      <c r="AC44" s="3"/>
      <c r="AD44" s="3"/>
      <c r="AE44" s="3"/>
      <c r="AF44" s="3"/>
    </row>
    <row r="45" spans="2:32" x14ac:dyDescent="0.25">
      <c r="B45" s="11">
        <v>43</v>
      </c>
      <c r="C45" s="13" t="s">
        <v>1333</v>
      </c>
      <c r="D45" s="12" t="s">
        <v>119</v>
      </c>
      <c r="E45" s="12" t="s">
        <v>1338</v>
      </c>
      <c r="F45" s="12" t="s">
        <v>201</v>
      </c>
      <c r="G45" s="12">
        <v>24</v>
      </c>
      <c r="H45" s="12" t="s">
        <v>109</v>
      </c>
      <c r="I45" s="12" t="s">
        <v>103</v>
      </c>
      <c r="J45" s="12" t="s">
        <v>104</v>
      </c>
      <c r="K45" s="12" t="s">
        <v>300</v>
      </c>
      <c r="L45" s="12" t="s">
        <v>74</v>
      </c>
      <c r="M45" s="75">
        <v>54248924</v>
      </c>
      <c r="N45" s="16">
        <v>54248924</v>
      </c>
      <c r="O45" s="16">
        <v>54248924</v>
      </c>
      <c r="P45" s="18">
        <f t="shared" si="4"/>
        <v>1</v>
      </c>
      <c r="AC45" s="3"/>
      <c r="AD45" s="3"/>
      <c r="AE45" s="3"/>
      <c r="AF45" s="3"/>
    </row>
    <row r="46" spans="2:32" x14ac:dyDescent="0.25">
      <c r="B46" s="11">
        <v>44</v>
      </c>
      <c r="C46" s="13" t="s">
        <v>1333</v>
      </c>
      <c r="D46" s="12" t="s">
        <v>119</v>
      </c>
      <c r="E46" s="12" t="s">
        <v>1339</v>
      </c>
      <c r="F46" s="12" t="s">
        <v>201</v>
      </c>
      <c r="G46" s="12">
        <v>24</v>
      </c>
      <c r="H46" s="12" t="s">
        <v>109</v>
      </c>
      <c r="I46" s="12" t="s">
        <v>103</v>
      </c>
      <c r="J46" s="12" t="s">
        <v>104</v>
      </c>
      <c r="K46" s="12" t="s">
        <v>320</v>
      </c>
      <c r="L46" s="12" t="s">
        <v>74</v>
      </c>
      <c r="M46" s="75">
        <v>23991680</v>
      </c>
      <c r="N46" s="16">
        <v>23991680</v>
      </c>
      <c r="O46" s="16">
        <v>23991680</v>
      </c>
      <c r="P46" s="18">
        <f t="shared" si="4"/>
        <v>1</v>
      </c>
      <c r="AC46" s="3"/>
      <c r="AD46" s="3"/>
      <c r="AE46" s="3"/>
      <c r="AF46" s="3"/>
    </row>
    <row r="47" spans="2:32" x14ac:dyDescent="0.25">
      <c r="B47" s="11">
        <v>45</v>
      </c>
      <c r="C47" s="13" t="s">
        <v>1333</v>
      </c>
      <c r="D47" s="12" t="s">
        <v>119</v>
      </c>
      <c r="E47" s="12" t="s">
        <v>1340</v>
      </c>
      <c r="F47" s="12" t="s">
        <v>201</v>
      </c>
      <c r="G47" s="12">
        <v>24</v>
      </c>
      <c r="H47" s="12" t="s">
        <v>109</v>
      </c>
      <c r="I47" s="12" t="s">
        <v>103</v>
      </c>
      <c r="J47" s="12" t="s">
        <v>104</v>
      </c>
      <c r="K47" s="12" t="s">
        <v>191</v>
      </c>
      <c r="L47" s="12" t="s">
        <v>74</v>
      </c>
      <c r="M47" s="75">
        <v>227000865</v>
      </c>
      <c r="N47" s="16">
        <v>227000865</v>
      </c>
      <c r="O47" s="16">
        <v>227000865</v>
      </c>
      <c r="P47" s="18">
        <f t="shared" si="4"/>
        <v>1</v>
      </c>
      <c r="AC47" s="3"/>
      <c r="AD47" s="3"/>
      <c r="AE47" s="3"/>
      <c r="AF47" s="3"/>
    </row>
    <row r="48" spans="2:32" x14ac:dyDescent="0.25">
      <c r="B48" s="11">
        <v>46</v>
      </c>
      <c r="C48" s="13" t="s">
        <v>1333</v>
      </c>
      <c r="D48" s="12" t="s">
        <v>119</v>
      </c>
      <c r="E48" s="12" t="s">
        <v>1341</v>
      </c>
      <c r="F48" s="12" t="s">
        <v>201</v>
      </c>
      <c r="G48" s="12">
        <v>24</v>
      </c>
      <c r="H48" s="12" t="s">
        <v>109</v>
      </c>
      <c r="I48" s="12" t="s">
        <v>103</v>
      </c>
      <c r="J48" s="12" t="s">
        <v>104</v>
      </c>
      <c r="K48" s="12" t="s">
        <v>555</v>
      </c>
      <c r="L48" s="12" t="s">
        <v>74</v>
      </c>
      <c r="M48" s="75">
        <v>49241407</v>
      </c>
      <c r="N48" s="16">
        <v>49241407</v>
      </c>
      <c r="O48" s="16">
        <v>49241407</v>
      </c>
      <c r="P48" s="18">
        <f t="shared" si="4"/>
        <v>1</v>
      </c>
      <c r="AC48" s="3"/>
      <c r="AD48" s="3"/>
      <c r="AE48" s="3"/>
      <c r="AF48" s="3"/>
    </row>
    <row r="49" spans="2:32" x14ac:dyDescent="0.25">
      <c r="B49" s="11">
        <v>47</v>
      </c>
      <c r="C49" s="13" t="s">
        <v>1333</v>
      </c>
      <c r="D49" s="12" t="s">
        <v>119</v>
      </c>
      <c r="E49" s="12" t="s">
        <v>1342</v>
      </c>
      <c r="F49" s="12" t="s">
        <v>201</v>
      </c>
      <c r="G49" s="12">
        <v>24</v>
      </c>
      <c r="H49" s="12" t="s">
        <v>109</v>
      </c>
      <c r="I49" s="12" t="s">
        <v>103</v>
      </c>
      <c r="J49" s="12" t="s">
        <v>104</v>
      </c>
      <c r="K49" s="12" t="s">
        <v>105</v>
      </c>
      <c r="L49" s="12" t="s">
        <v>74</v>
      </c>
      <c r="M49" s="75">
        <v>71600094</v>
      </c>
      <c r="N49" s="16">
        <v>71600094</v>
      </c>
      <c r="O49" s="16">
        <v>71600094</v>
      </c>
      <c r="P49" s="18">
        <f t="shared" si="4"/>
        <v>1</v>
      </c>
      <c r="AC49" s="3"/>
      <c r="AD49" s="3"/>
      <c r="AE49" s="3"/>
      <c r="AF49" s="3"/>
    </row>
    <row r="50" spans="2:32" x14ac:dyDescent="0.25">
      <c r="B50" s="11">
        <v>48</v>
      </c>
      <c r="C50" s="13" t="s">
        <v>1333</v>
      </c>
      <c r="D50" s="12" t="s">
        <v>119</v>
      </c>
      <c r="E50" s="12" t="s">
        <v>1343</v>
      </c>
      <c r="F50" s="12" t="s">
        <v>201</v>
      </c>
      <c r="G50" s="12">
        <v>24</v>
      </c>
      <c r="H50" s="12" t="s">
        <v>109</v>
      </c>
      <c r="I50" s="12" t="s">
        <v>103</v>
      </c>
      <c r="J50" s="12" t="s">
        <v>104</v>
      </c>
      <c r="K50" s="12" t="s">
        <v>165</v>
      </c>
      <c r="L50" s="12" t="s">
        <v>74</v>
      </c>
      <c r="M50" s="75">
        <v>186151365</v>
      </c>
      <c r="N50" s="16">
        <v>186151365</v>
      </c>
      <c r="O50" s="16">
        <v>186151365</v>
      </c>
      <c r="P50" s="18">
        <f t="shared" si="4"/>
        <v>1</v>
      </c>
      <c r="AC50" s="3"/>
      <c r="AD50" s="3"/>
      <c r="AE50" s="3"/>
      <c r="AF50" s="3"/>
    </row>
    <row r="51" spans="2:32" x14ac:dyDescent="0.25">
      <c r="B51" s="11">
        <v>49</v>
      </c>
      <c r="C51" s="13" t="s">
        <v>1333</v>
      </c>
      <c r="D51" s="12" t="s">
        <v>119</v>
      </c>
      <c r="E51" s="12" t="s">
        <v>1344</v>
      </c>
      <c r="F51" s="12" t="s">
        <v>201</v>
      </c>
      <c r="G51" s="12">
        <v>24</v>
      </c>
      <c r="H51" s="12" t="s">
        <v>109</v>
      </c>
      <c r="I51" s="12" t="s">
        <v>103</v>
      </c>
      <c r="J51" s="12" t="s">
        <v>104</v>
      </c>
      <c r="K51" s="12" t="s">
        <v>325</v>
      </c>
      <c r="L51" s="12" t="s">
        <v>74</v>
      </c>
      <c r="M51" s="75">
        <v>11460554</v>
      </c>
      <c r="N51" s="16">
        <v>11460554</v>
      </c>
      <c r="O51" s="16">
        <v>11460554</v>
      </c>
      <c r="P51" s="18">
        <f t="shared" si="4"/>
        <v>1</v>
      </c>
      <c r="AC51" s="3"/>
      <c r="AD51" s="3"/>
      <c r="AE51" s="3"/>
      <c r="AF51" s="3"/>
    </row>
    <row r="52" spans="2:32" x14ac:dyDescent="0.25">
      <c r="B52" s="11">
        <v>50</v>
      </c>
      <c r="C52" s="13" t="s">
        <v>1333</v>
      </c>
      <c r="D52" s="12" t="s">
        <v>119</v>
      </c>
      <c r="E52" s="12" t="s">
        <v>1345</v>
      </c>
      <c r="F52" s="12" t="s">
        <v>201</v>
      </c>
      <c r="G52" s="12">
        <v>24</v>
      </c>
      <c r="H52" s="12" t="s">
        <v>109</v>
      </c>
      <c r="I52" s="12" t="s">
        <v>103</v>
      </c>
      <c r="J52" s="12" t="s">
        <v>104</v>
      </c>
      <c r="K52" s="12" t="s">
        <v>164</v>
      </c>
      <c r="L52" s="12" t="s">
        <v>74</v>
      </c>
      <c r="M52" s="75">
        <v>24480098</v>
      </c>
      <c r="N52" s="16">
        <v>24480098</v>
      </c>
      <c r="O52" s="16">
        <v>24480098</v>
      </c>
      <c r="P52" s="18">
        <f t="shared" si="4"/>
        <v>1</v>
      </c>
      <c r="AC52" s="3"/>
      <c r="AD52" s="3"/>
      <c r="AE52" s="3"/>
      <c r="AF52" s="3"/>
    </row>
    <row r="53" spans="2:32" x14ac:dyDescent="0.25">
      <c r="B53" s="11">
        <v>51</v>
      </c>
      <c r="C53" s="13" t="s">
        <v>1333</v>
      </c>
      <c r="D53" s="12" t="s">
        <v>119</v>
      </c>
      <c r="E53" s="12" t="s">
        <v>1346</v>
      </c>
      <c r="F53" s="12" t="s">
        <v>201</v>
      </c>
      <c r="G53" s="12">
        <v>24</v>
      </c>
      <c r="H53" s="12" t="s">
        <v>109</v>
      </c>
      <c r="I53" s="12" t="s">
        <v>103</v>
      </c>
      <c r="J53" s="12" t="s">
        <v>104</v>
      </c>
      <c r="K53" s="12" t="s">
        <v>323</v>
      </c>
      <c r="L53" s="12" t="s">
        <v>74</v>
      </c>
      <c r="M53" s="75">
        <v>15057086</v>
      </c>
      <c r="N53" s="16">
        <v>15057086</v>
      </c>
      <c r="O53" s="16">
        <v>15057086</v>
      </c>
      <c r="P53" s="18">
        <f t="shared" si="4"/>
        <v>1</v>
      </c>
      <c r="AC53" s="3"/>
      <c r="AD53" s="3"/>
      <c r="AE53" s="3"/>
      <c r="AF53" s="3"/>
    </row>
    <row r="54" spans="2:32" x14ac:dyDescent="0.25">
      <c r="B54" s="11">
        <v>52</v>
      </c>
      <c r="C54" s="13" t="s">
        <v>1333</v>
      </c>
      <c r="D54" s="12" t="s">
        <v>119</v>
      </c>
      <c r="E54" s="12" t="s">
        <v>1347</v>
      </c>
      <c r="F54" s="12" t="s">
        <v>201</v>
      </c>
      <c r="G54" s="12">
        <v>24</v>
      </c>
      <c r="H54" s="12" t="s">
        <v>109</v>
      </c>
      <c r="I54" s="12" t="s">
        <v>103</v>
      </c>
      <c r="J54" s="12" t="s">
        <v>104</v>
      </c>
      <c r="K54" s="12" t="s">
        <v>110</v>
      </c>
      <c r="L54" s="12" t="s">
        <v>74</v>
      </c>
      <c r="M54" s="75">
        <v>54451198</v>
      </c>
      <c r="N54" s="16">
        <v>54451198</v>
      </c>
      <c r="O54" s="16">
        <v>54451198</v>
      </c>
      <c r="P54" s="18">
        <f t="shared" si="4"/>
        <v>1</v>
      </c>
      <c r="AC54" s="3"/>
      <c r="AD54" s="3"/>
      <c r="AE54" s="3"/>
      <c r="AF54" s="3"/>
    </row>
    <row r="55" spans="2:32" x14ac:dyDescent="0.25">
      <c r="B55" s="11">
        <v>53</v>
      </c>
      <c r="C55" s="13" t="s">
        <v>1333</v>
      </c>
      <c r="D55" s="12" t="s">
        <v>119</v>
      </c>
      <c r="E55" s="12" t="s">
        <v>1348</v>
      </c>
      <c r="F55" s="12" t="s">
        <v>201</v>
      </c>
      <c r="G55" s="12">
        <v>24</v>
      </c>
      <c r="H55" s="12" t="s">
        <v>109</v>
      </c>
      <c r="I55" s="12" t="s">
        <v>103</v>
      </c>
      <c r="J55" s="12" t="s">
        <v>104</v>
      </c>
      <c r="K55" s="12" t="s">
        <v>189</v>
      </c>
      <c r="L55" s="12" t="s">
        <v>74</v>
      </c>
      <c r="M55" s="75">
        <v>50524121</v>
      </c>
      <c r="N55" s="16">
        <v>50524121</v>
      </c>
      <c r="O55" s="16">
        <v>50524121</v>
      </c>
      <c r="P55" s="18">
        <f t="shared" si="4"/>
        <v>1</v>
      </c>
      <c r="AC55" s="3"/>
      <c r="AD55" s="3"/>
      <c r="AE55" s="3"/>
      <c r="AF55" s="3"/>
    </row>
    <row r="56" spans="2:32" x14ac:dyDescent="0.25">
      <c r="B56" s="11">
        <v>54</v>
      </c>
      <c r="C56" s="13" t="s">
        <v>1349</v>
      </c>
      <c r="D56" s="12" t="s">
        <v>119</v>
      </c>
      <c r="E56" s="12" t="s">
        <v>1350</v>
      </c>
      <c r="F56" s="12" t="s">
        <v>201</v>
      </c>
      <c r="G56" s="12">
        <v>24</v>
      </c>
      <c r="H56" s="12" t="s">
        <v>109</v>
      </c>
      <c r="I56" s="12" t="s">
        <v>122</v>
      </c>
      <c r="J56" s="12" t="s">
        <v>104</v>
      </c>
      <c r="K56" s="12" t="s">
        <v>104</v>
      </c>
      <c r="L56" s="12" t="s">
        <v>74</v>
      </c>
      <c r="M56" s="75">
        <v>1</v>
      </c>
      <c r="N56" s="16">
        <v>1</v>
      </c>
      <c r="O56" s="16">
        <v>0</v>
      </c>
      <c r="P56" s="18">
        <f t="shared" si="4"/>
        <v>0</v>
      </c>
      <c r="AC56" s="3"/>
      <c r="AD56" s="3"/>
      <c r="AE56" s="3"/>
      <c r="AF56" s="3"/>
    </row>
    <row r="57" spans="2:32" x14ac:dyDescent="0.25">
      <c r="B57" s="11">
        <v>55</v>
      </c>
      <c r="C57" s="13" t="s">
        <v>1349</v>
      </c>
      <c r="D57" s="12" t="s">
        <v>119</v>
      </c>
      <c r="E57" s="12" t="s">
        <v>1351</v>
      </c>
      <c r="F57" s="12" t="s">
        <v>201</v>
      </c>
      <c r="G57" s="12">
        <v>24</v>
      </c>
      <c r="H57" s="12" t="s">
        <v>109</v>
      </c>
      <c r="I57" s="12" t="s">
        <v>122</v>
      </c>
      <c r="J57" s="12" t="s">
        <v>104</v>
      </c>
      <c r="K57" s="12" t="s">
        <v>104</v>
      </c>
      <c r="L57" s="12" t="s">
        <v>74</v>
      </c>
      <c r="M57" s="75">
        <v>1013963</v>
      </c>
      <c r="N57" s="16">
        <v>1013963</v>
      </c>
      <c r="O57" s="16">
        <v>1013962</v>
      </c>
      <c r="P57" s="18">
        <f t="shared" si="4"/>
        <v>0.99999901377071942</v>
      </c>
      <c r="AC57" s="3"/>
      <c r="AD57" s="3"/>
      <c r="AE57" s="3"/>
      <c r="AF57" s="3"/>
    </row>
    <row r="58" spans="2:32" x14ac:dyDescent="0.25">
      <c r="B58" s="11">
        <v>56</v>
      </c>
      <c r="C58" s="13" t="s">
        <v>1349</v>
      </c>
      <c r="D58" s="12" t="s">
        <v>119</v>
      </c>
      <c r="E58" s="12" t="s">
        <v>1352</v>
      </c>
      <c r="F58" s="12" t="s">
        <v>201</v>
      </c>
      <c r="G58" s="12">
        <v>24</v>
      </c>
      <c r="H58" s="12" t="s">
        <v>109</v>
      </c>
      <c r="I58" s="12" t="s">
        <v>122</v>
      </c>
      <c r="J58" s="12" t="s">
        <v>104</v>
      </c>
      <c r="K58" s="12" t="s">
        <v>104</v>
      </c>
      <c r="L58" s="12" t="s">
        <v>74</v>
      </c>
      <c r="M58" s="75">
        <v>14954</v>
      </c>
      <c r="N58" s="16">
        <v>14954</v>
      </c>
      <c r="O58" s="16">
        <v>14954</v>
      </c>
      <c r="P58" s="18">
        <f t="shared" si="4"/>
        <v>1</v>
      </c>
    </row>
    <row r="59" spans="2:32" x14ac:dyDescent="0.25">
      <c r="B59" s="11">
        <v>57</v>
      </c>
      <c r="C59" s="13" t="s">
        <v>1353</v>
      </c>
      <c r="D59" s="12" t="s">
        <v>119</v>
      </c>
      <c r="E59" s="12" t="s">
        <v>1354</v>
      </c>
      <c r="F59" s="12" t="s">
        <v>1213</v>
      </c>
      <c r="G59" s="12">
        <v>33</v>
      </c>
      <c r="H59" s="12" t="s">
        <v>109</v>
      </c>
      <c r="I59" s="12" t="s">
        <v>103</v>
      </c>
      <c r="J59" s="12" t="s">
        <v>104</v>
      </c>
      <c r="K59" s="12" t="s">
        <v>164</v>
      </c>
      <c r="L59" s="12" t="s">
        <v>74</v>
      </c>
      <c r="M59" s="75">
        <v>14500000</v>
      </c>
      <c r="N59" s="16">
        <v>14500000</v>
      </c>
      <c r="O59" s="16">
        <v>14500000</v>
      </c>
      <c r="P59" s="18">
        <f t="shared" si="4"/>
        <v>1</v>
      </c>
    </row>
    <row r="60" spans="2:32" x14ac:dyDescent="0.25">
      <c r="B60" s="11">
        <v>58</v>
      </c>
      <c r="C60" s="13" t="s">
        <v>1353</v>
      </c>
      <c r="D60" s="12" t="s">
        <v>119</v>
      </c>
      <c r="E60" s="12" t="s">
        <v>1355</v>
      </c>
      <c r="F60" s="12" t="s">
        <v>1213</v>
      </c>
      <c r="G60" s="12">
        <v>33</v>
      </c>
      <c r="H60" s="12" t="s">
        <v>109</v>
      </c>
      <c r="I60" s="12" t="s">
        <v>103</v>
      </c>
      <c r="J60" s="12" t="s">
        <v>104</v>
      </c>
      <c r="K60" s="12" t="s">
        <v>321</v>
      </c>
      <c r="L60" s="12" t="s">
        <v>74</v>
      </c>
      <c r="M60" s="75">
        <v>2096680</v>
      </c>
      <c r="N60" s="16">
        <v>2096680</v>
      </c>
      <c r="O60" s="16">
        <v>284346</v>
      </c>
      <c r="P60" s="18">
        <f t="shared" si="4"/>
        <v>0.13561726157544307</v>
      </c>
    </row>
    <row r="61" spans="2:32" x14ac:dyDescent="0.25">
      <c r="B61" s="11">
        <v>59</v>
      </c>
      <c r="C61" s="13" t="s">
        <v>1353</v>
      </c>
      <c r="D61" s="12" t="s">
        <v>119</v>
      </c>
      <c r="E61" s="12" t="s">
        <v>1356</v>
      </c>
      <c r="F61" s="12" t="s">
        <v>1213</v>
      </c>
      <c r="G61" s="12">
        <v>33</v>
      </c>
      <c r="H61" s="12" t="s">
        <v>109</v>
      </c>
      <c r="I61" s="12" t="s">
        <v>103</v>
      </c>
      <c r="J61" s="12" t="s">
        <v>104</v>
      </c>
      <c r="K61" s="12" t="s">
        <v>116</v>
      </c>
      <c r="L61" s="12" t="s">
        <v>74</v>
      </c>
      <c r="M61" s="75">
        <v>2096680</v>
      </c>
      <c r="N61" s="16">
        <v>2096680</v>
      </c>
      <c r="O61" s="16">
        <v>284346</v>
      </c>
      <c r="P61" s="18">
        <f t="shared" si="4"/>
        <v>0.13561726157544307</v>
      </c>
    </row>
    <row r="62" spans="2:32" x14ac:dyDescent="0.25">
      <c r="B62" s="11">
        <v>60</v>
      </c>
      <c r="C62" s="13" t="s">
        <v>1353</v>
      </c>
      <c r="D62" s="12" t="s">
        <v>119</v>
      </c>
      <c r="E62" s="12" t="s">
        <v>1357</v>
      </c>
      <c r="F62" s="12" t="s">
        <v>1213</v>
      </c>
      <c r="G62" s="12">
        <v>33</v>
      </c>
      <c r="H62" s="12" t="s">
        <v>109</v>
      </c>
      <c r="I62" s="12" t="s">
        <v>103</v>
      </c>
      <c r="J62" s="12" t="s">
        <v>104</v>
      </c>
      <c r="K62" s="12" t="s">
        <v>113</v>
      </c>
      <c r="L62" s="12" t="s">
        <v>74</v>
      </c>
      <c r="M62" s="75">
        <v>2096680</v>
      </c>
      <c r="N62" s="16">
        <v>2096680</v>
      </c>
      <c r="O62" s="16">
        <v>284346</v>
      </c>
      <c r="P62" s="18">
        <f t="shared" si="4"/>
        <v>0.13561726157544307</v>
      </c>
    </row>
    <row r="63" spans="2:32" x14ac:dyDescent="0.25">
      <c r="B63" s="11">
        <v>61</v>
      </c>
      <c r="C63" s="13" t="s">
        <v>1353</v>
      </c>
      <c r="D63" s="12" t="s">
        <v>119</v>
      </c>
      <c r="E63" s="12" t="s">
        <v>1358</v>
      </c>
      <c r="F63" s="12" t="s">
        <v>1213</v>
      </c>
      <c r="G63" s="12">
        <v>33</v>
      </c>
      <c r="H63" s="12" t="s">
        <v>109</v>
      </c>
      <c r="I63" s="12" t="s">
        <v>103</v>
      </c>
      <c r="J63" s="12" t="s">
        <v>104</v>
      </c>
      <c r="K63" s="12" t="s">
        <v>172</v>
      </c>
      <c r="L63" s="12" t="s">
        <v>74</v>
      </c>
      <c r="M63" s="75">
        <v>2096680</v>
      </c>
      <c r="N63" s="16">
        <v>2096680</v>
      </c>
      <c r="O63" s="16">
        <v>284346</v>
      </c>
      <c r="P63" s="18">
        <f t="shared" si="4"/>
        <v>0.13561726157544307</v>
      </c>
    </row>
    <row r="64" spans="2:32" x14ac:dyDescent="0.25">
      <c r="B64" s="11">
        <v>62</v>
      </c>
      <c r="C64" s="13" t="s">
        <v>1353</v>
      </c>
      <c r="D64" s="12" t="s">
        <v>119</v>
      </c>
      <c r="E64" s="12" t="s">
        <v>1359</v>
      </c>
      <c r="F64" s="12" t="s">
        <v>1213</v>
      </c>
      <c r="G64" s="12">
        <v>33</v>
      </c>
      <c r="H64" s="12" t="s">
        <v>109</v>
      </c>
      <c r="I64" s="12" t="s">
        <v>103</v>
      </c>
      <c r="J64" s="12" t="s">
        <v>104</v>
      </c>
      <c r="K64" s="12" t="s">
        <v>300</v>
      </c>
      <c r="L64" s="12" t="s">
        <v>74</v>
      </c>
      <c r="M64" s="75">
        <v>2096680</v>
      </c>
      <c r="N64" s="16">
        <v>2096680</v>
      </c>
      <c r="O64" s="16">
        <v>284346</v>
      </c>
      <c r="P64" s="18">
        <f t="shared" si="4"/>
        <v>0.13561726157544307</v>
      </c>
    </row>
    <row r="65" spans="2:16" x14ac:dyDescent="0.25">
      <c r="B65" s="11">
        <v>63</v>
      </c>
      <c r="C65" s="13" t="s">
        <v>1353</v>
      </c>
      <c r="D65" s="12" t="s">
        <v>119</v>
      </c>
      <c r="E65" s="12" t="s">
        <v>1360</v>
      </c>
      <c r="F65" s="12" t="s">
        <v>1213</v>
      </c>
      <c r="G65" s="12">
        <v>33</v>
      </c>
      <c r="H65" s="12" t="s">
        <v>109</v>
      </c>
      <c r="I65" s="12" t="s">
        <v>103</v>
      </c>
      <c r="J65" s="12" t="s">
        <v>104</v>
      </c>
      <c r="K65" s="12" t="s">
        <v>320</v>
      </c>
      <c r="L65" s="12" t="s">
        <v>74</v>
      </c>
      <c r="M65" s="75">
        <v>2096680</v>
      </c>
      <c r="N65" s="16">
        <v>2096680</v>
      </c>
      <c r="O65" s="16">
        <v>284346</v>
      </c>
      <c r="P65" s="18">
        <f t="shared" si="4"/>
        <v>0.13561726157544307</v>
      </c>
    </row>
    <row r="66" spans="2:16" x14ac:dyDescent="0.25">
      <c r="B66" s="11">
        <v>64</v>
      </c>
      <c r="C66" s="13" t="s">
        <v>1353</v>
      </c>
      <c r="D66" s="12" t="s">
        <v>119</v>
      </c>
      <c r="E66" s="12" t="s">
        <v>1361</v>
      </c>
      <c r="F66" s="12" t="s">
        <v>1213</v>
      </c>
      <c r="G66" s="12">
        <v>33</v>
      </c>
      <c r="H66" s="12" t="s">
        <v>109</v>
      </c>
      <c r="I66" s="12" t="s">
        <v>103</v>
      </c>
      <c r="J66" s="12" t="s">
        <v>104</v>
      </c>
      <c r="K66" s="12" t="s">
        <v>191</v>
      </c>
      <c r="L66" s="12" t="s">
        <v>74</v>
      </c>
      <c r="M66" s="75">
        <v>2096680</v>
      </c>
      <c r="N66" s="16">
        <v>2096680</v>
      </c>
      <c r="O66" s="16">
        <v>284346</v>
      </c>
      <c r="P66" s="18">
        <f t="shared" si="4"/>
        <v>0.13561726157544307</v>
      </c>
    </row>
    <row r="67" spans="2:16" x14ac:dyDescent="0.25">
      <c r="B67" s="11">
        <v>65</v>
      </c>
      <c r="C67" s="13" t="s">
        <v>1353</v>
      </c>
      <c r="D67" s="12" t="s">
        <v>119</v>
      </c>
      <c r="E67" s="12" t="s">
        <v>1362</v>
      </c>
      <c r="F67" s="12" t="s">
        <v>1213</v>
      </c>
      <c r="G67" s="12">
        <v>33</v>
      </c>
      <c r="H67" s="12" t="s">
        <v>109</v>
      </c>
      <c r="I67" s="12" t="s">
        <v>103</v>
      </c>
      <c r="J67" s="12" t="s">
        <v>104</v>
      </c>
      <c r="K67" s="12" t="s">
        <v>555</v>
      </c>
      <c r="L67" s="12" t="s">
        <v>74</v>
      </c>
      <c r="M67" s="75">
        <v>2096680</v>
      </c>
      <c r="N67" s="16">
        <v>2096680</v>
      </c>
      <c r="O67" s="16">
        <v>284346</v>
      </c>
      <c r="P67" s="18">
        <f t="shared" si="4"/>
        <v>0.13561726157544307</v>
      </c>
    </row>
    <row r="68" spans="2:16" x14ac:dyDescent="0.25">
      <c r="B68" s="11">
        <v>66</v>
      </c>
      <c r="C68" s="13" t="s">
        <v>1353</v>
      </c>
      <c r="D68" s="12" t="s">
        <v>119</v>
      </c>
      <c r="E68" s="12" t="s">
        <v>1363</v>
      </c>
      <c r="F68" s="12" t="s">
        <v>1213</v>
      </c>
      <c r="G68" s="12">
        <v>33</v>
      </c>
      <c r="H68" s="12" t="s">
        <v>109</v>
      </c>
      <c r="I68" s="12" t="s">
        <v>103</v>
      </c>
      <c r="J68" s="12" t="s">
        <v>104</v>
      </c>
      <c r="K68" s="12" t="s">
        <v>105</v>
      </c>
      <c r="L68" s="12" t="s">
        <v>74</v>
      </c>
      <c r="M68" s="75">
        <v>2096680</v>
      </c>
      <c r="N68" s="16">
        <v>2096680</v>
      </c>
      <c r="O68" s="16">
        <v>284346</v>
      </c>
      <c r="P68" s="18">
        <f t="shared" ref="P68:P123" si="6">+O68/N68</f>
        <v>0.13561726157544307</v>
      </c>
    </row>
    <row r="69" spans="2:16" x14ac:dyDescent="0.25">
      <c r="B69" s="11">
        <v>67</v>
      </c>
      <c r="C69" s="13" t="s">
        <v>1353</v>
      </c>
      <c r="D69" s="12" t="s">
        <v>119</v>
      </c>
      <c r="E69" s="12" t="s">
        <v>1364</v>
      </c>
      <c r="F69" s="12" t="s">
        <v>1213</v>
      </c>
      <c r="G69" s="12">
        <v>33</v>
      </c>
      <c r="H69" s="12" t="s">
        <v>109</v>
      </c>
      <c r="I69" s="12" t="s">
        <v>103</v>
      </c>
      <c r="J69" s="12" t="s">
        <v>104</v>
      </c>
      <c r="K69" s="12" t="s">
        <v>165</v>
      </c>
      <c r="L69" s="12" t="s">
        <v>74</v>
      </c>
      <c r="M69" s="75">
        <v>2096680</v>
      </c>
      <c r="N69" s="16">
        <v>2096680</v>
      </c>
      <c r="O69" s="16">
        <v>284346</v>
      </c>
      <c r="P69" s="18">
        <f t="shared" si="6"/>
        <v>0.13561726157544307</v>
      </c>
    </row>
    <row r="70" spans="2:16" x14ac:dyDescent="0.25">
      <c r="B70" s="11">
        <v>68</v>
      </c>
      <c r="C70" s="13" t="s">
        <v>1353</v>
      </c>
      <c r="D70" s="12" t="s">
        <v>119</v>
      </c>
      <c r="E70" s="12" t="s">
        <v>1365</v>
      </c>
      <c r="F70" s="12" t="s">
        <v>1213</v>
      </c>
      <c r="G70" s="12">
        <v>33</v>
      </c>
      <c r="H70" s="12" t="s">
        <v>109</v>
      </c>
      <c r="I70" s="12" t="s">
        <v>103</v>
      </c>
      <c r="J70" s="12" t="s">
        <v>104</v>
      </c>
      <c r="K70" s="12" t="s">
        <v>325</v>
      </c>
      <c r="L70" s="12" t="s">
        <v>74</v>
      </c>
      <c r="M70" s="75">
        <v>2096680</v>
      </c>
      <c r="N70" s="16">
        <v>2096680</v>
      </c>
      <c r="O70" s="16">
        <v>284346</v>
      </c>
      <c r="P70" s="18">
        <f t="shared" si="6"/>
        <v>0.13561726157544307</v>
      </c>
    </row>
    <row r="71" spans="2:16" x14ac:dyDescent="0.25">
      <c r="B71" s="11">
        <v>69</v>
      </c>
      <c r="C71" s="13" t="s">
        <v>1353</v>
      </c>
      <c r="D71" s="12" t="s">
        <v>119</v>
      </c>
      <c r="E71" s="12" t="s">
        <v>1366</v>
      </c>
      <c r="F71" s="12" t="s">
        <v>1213</v>
      </c>
      <c r="G71" s="12">
        <v>33</v>
      </c>
      <c r="H71" s="12" t="s">
        <v>109</v>
      </c>
      <c r="I71" s="12" t="s">
        <v>103</v>
      </c>
      <c r="J71" s="12" t="s">
        <v>104</v>
      </c>
      <c r="K71" s="12" t="s">
        <v>164</v>
      </c>
      <c r="L71" s="12" t="s">
        <v>74</v>
      </c>
      <c r="M71" s="75">
        <v>2096680</v>
      </c>
      <c r="N71" s="16">
        <v>2096680</v>
      </c>
      <c r="O71" s="16">
        <v>284346</v>
      </c>
      <c r="P71" s="18">
        <f t="shared" si="6"/>
        <v>0.13561726157544307</v>
      </c>
    </row>
    <row r="72" spans="2:16" x14ac:dyDescent="0.25">
      <c r="B72" s="11">
        <v>70</v>
      </c>
      <c r="C72" s="13" t="s">
        <v>1353</v>
      </c>
      <c r="D72" s="12" t="s">
        <v>119</v>
      </c>
      <c r="E72" s="12" t="s">
        <v>1367</v>
      </c>
      <c r="F72" s="12" t="s">
        <v>1213</v>
      </c>
      <c r="G72" s="12">
        <v>33</v>
      </c>
      <c r="H72" s="12" t="s">
        <v>109</v>
      </c>
      <c r="I72" s="12" t="s">
        <v>103</v>
      </c>
      <c r="J72" s="12" t="s">
        <v>104</v>
      </c>
      <c r="K72" s="12" t="s">
        <v>323</v>
      </c>
      <c r="L72" s="12" t="s">
        <v>74</v>
      </c>
      <c r="M72" s="75">
        <v>2096680</v>
      </c>
      <c r="N72" s="16">
        <v>2096680</v>
      </c>
      <c r="O72" s="16">
        <v>284346</v>
      </c>
      <c r="P72" s="18">
        <f t="shared" si="6"/>
        <v>0.13561726157544307</v>
      </c>
    </row>
    <row r="73" spans="2:16" x14ac:dyDescent="0.25">
      <c r="B73" s="11">
        <v>71</v>
      </c>
      <c r="C73" s="13" t="s">
        <v>1353</v>
      </c>
      <c r="D73" s="12" t="s">
        <v>119</v>
      </c>
      <c r="E73" s="12" t="s">
        <v>1368</v>
      </c>
      <c r="F73" s="12" t="s">
        <v>1213</v>
      </c>
      <c r="G73" s="12">
        <v>33</v>
      </c>
      <c r="H73" s="12" t="s">
        <v>109</v>
      </c>
      <c r="I73" s="12" t="s">
        <v>103</v>
      </c>
      <c r="J73" s="12" t="s">
        <v>104</v>
      </c>
      <c r="K73" s="12" t="s">
        <v>110</v>
      </c>
      <c r="L73" s="12" t="s">
        <v>74</v>
      </c>
      <c r="M73" s="75">
        <v>2096680</v>
      </c>
      <c r="N73" s="16">
        <v>2096680</v>
      </c>
      <c r="O73" s="16">
        <v>284346</v>
      </c>
      <c r="P73" s="18">
        <f t="shared" si="6"/>
        <v>0.13561726157544307</v>
      </c>
    </row>
    <row r="74" spans="2:16" x14ac:dyDescent="0.25">
      <c r="B74" s="11">
        <v>72</v>
      </c>
      <c r="C74" s="13" t="s">
        <v>1353</v>
      </c>
      <c r="D74" s="12" t="s">
        <v>119</v>
      </c>
      <c r="E74" s="12" t="s">
        <v>1369</v>
      </c>
      <c r="F74" s="12" t="s">
        <v>1213</v>
      </c>
      <c r="G74" s="12">
        <v>33</v>
      </c>
      <c r="H74" s="12" t="s">
        <v>109</v>
      </c>
      <c r="I74" s="12" t="s">
        <v>103</v>
      </c>
      <c r="J74" s="12" t="s">
        <v>104</v>
      </c>
      <c r="K74" s="12" t="s">
        <v>189</v>
      </c>
      <c r="L74" s="12" t="s">
        <v>74</v>
      </c>
      <c r="M74" s="75">
        <v>2096680</v>
      </c>
      <c r="N74" s="16">
        <v>2096680</v>
      </c>
      <c r="O74" s="16">
        <v>284346</v>
      </c>
      <c r="P74" s="18">
        <f t="shared" si="6"/>
        <v>0.13561726157544307</v>
      </c>
    </row>
    <row r="75" spans="2:16" x14ac:dyDescent="0.25">
      <c r="B75" s="11">
        <v>73</v>
      </c>
      <c r="C75" s="13">
        <v>4101160705</v>
      </c>
      <c r="D75" s="12" t="s">
        <v>119</v>
      </c>
      <c r="E75" s="12" t="s">
        <v>1370</v>
      </c>
      <c r="F75" s="12" t="s">
        <v>1213</v>
      </c>
      <c r="G75" s="12">
        <v>33</v>
      </c>
      <c r="H75" s="12" t="s">
        <v>109</v>
      </c>
      <c r="I75" s="12" t="s">
        <v>103</v>
      </c>
      <c r="J75" s="12" t="s">
        <v>104</v>
      </c>
      <c r="K75" s="12" t="s">
        <v>191</v>
      </c>
      <c r="L75" s="12" t="s">
        <v>74</v>
      </c>
      <c r="M75" s="75">
        <v>69007832</v>
      </c>
      <c r="N75" s="16">
        <v>33971651</v>
      </c>
      <c r="O75" s="16">
        <v>27177321</v>
      </c>
      <c r="P75" s="18">
        <f t="shared" si="6"/>
        <v>0.80000000588726172</v>
      </c>
    </row>
    <row r="76" spans="2:16" x14ac:dyDescent="0.25">
      <c r="B76" s="11">
        <v>74</v>
      </c>
      <c r="C76" s="13">
        <v>4101181003</v>
      </c>
      <c r="D76" s="12" t="s">
        <v>119</v>
      </c>
      <c r="E76" s="12" t="s">
        <v>1371</v>
      </c>
      <c r="F76" s="12" t="s">
        <v>1213</v>
      </c>
      <c r="G76" s="12">
        <v>33</v>
      </c>
      <c r="H76" s="12" t="s">
        <v>109</v>
      </c>
      <c r="I76" s="12" t="s">
        <v>103</v>
      </c>
      <c r="J76" s="12" t="s">
        <v>104</v>
      </c>
      <c r="K76" s="12"/>
      <c r="L76" s="12" t="s">
        <v>74</v>
      </c>
      <c r="M76" s="75">
        <v>54000000</v>
      </c>
      <c r="N76" s="16">
        <v>45000000</v>
      </c>
      <c r="O76" s="16">
        <v>21600000</v>
      </c>
      <c r="P76" s="18">
        <f t="shared" si="6"/>
        <v>0.48</v>
      </c>
    </row>
    <row r="77" spans="2:16" x14ac:dyDescent="0.25">
      <c r="B77" s="11">
        <v>75</v>
      </c>
      <c r="C77" s="13">
        <v>4102150403</v>
      </c>
      <c r="D77" s="12" t="s">
        <v>119</v>
      </c>
      <c r="E77" s="12" t="s">
        <v>1372</v>
      </c>
      <c r="F77" s="12" t="s">
        <v>1213</v>
      </c>
      <c r="G77" s="12">
        <v>33</v>
      </c>
      <c r="H77" s="12" t="s">
        <v>109</v>
      </c>
      <c r="I77" s="12" t="s">
        <v>103</v>
      </c>
      <c r="J77" s="12" t="s">
        <v>104</v>
      </c>
      <c r="K77" s="12" t="s">
        <v>172</v>
      </c>
      <c r="L77" s="12" t="s">
        <v>74</v>
      </c>
      <c r="M77" s="75">
        <v>200000000</v>
      </c>
      <c r="N77" s="16">
        <v>40000000</v>
      </c>
      <c r="O77" s="16">
        <v>0</v>
      </c>
      <c r="P77" s="18">
        <f t="shared" si="6"/>
        <v>0</v>
      </c>
    </row>
    <row r="78" spans="2:16" x14ac:dyDescent="0.25">
      <c r="B78" s="11">
        <v>76</v>
      </c>
      <c r="C78" s="13">
        <v>4102151601</v>
      </c>
      <c r="D78" s="12" t="s">
        <v>119</v>
      </c>
      <c r="E78" s="12" t="s">
        <v>1373</v>
      </c>
      <c r="F78" s="12" t="s">
        <v>1213</v>
      </c>
      <c r="G78" s="12">
        <v>33</v>
      </c>
      <c r="H78" s="12" t="s">
        <v>109</v>
      </c>
      <c r="I78" s="12" t="s">
        <v>103</v>
      </c>
      <c r="J78" s="12" t="s">
        <v>104</v>
      </c>
      <c r="K78" s="12" t="s">
        <v>172</v>
      </c>
      <c r="L78" s="12" t="s">
        <v>74</v>
      </c>
      <c r="M78" s="75">
        <v>88800000</v>
      </c>
      <c r="N78" s="16">
        <v>2400000</v>
      </c>
      <c r="O78" s="16">
        <v>0</v>
      </c>
      <c r="P78" s="18">
        <f t="shared" si="6"/>
        <v>0</v>
      </c>
    </row>
    <row r="79" spans="2:16" x14ac:dyDescent="0.25">
      <c r="B79" s="11">
        <v>77</v>
      </c>
      <c r="C79" s="13">
        <v>4102160703</v>
      </c>
      <c r="D79" s="12" t="s">
        <v>119</v>
      </c>
      <c r="E79" s="12" t="s">
        <v>1374</v>
      </c>
      <c r="F79" s="12" t="s">
        <v>1213</v>
      </c>
      <c r="G79" s="12">
        <v>33</v>
      </c>
      <c r="H79" s="12" t="s">
        <v>109</v>
      </c>
      <c r="I79" s="12" t="s">
        <v>103</v>
      </c>
      <c r="J79" s="12" t="s">
        <v>104</v>
      </c>
      <c r="K79" s="12" t="s">
        <v>172</v>
      </c>
      <c r="L79" s="12" t="s">
        <v>74</v>
      </c>
      <c r="M79" s="75">
        <v>163471804</v>
      </c>
      <c r="N79" s="16">
        <v>65388722</v>
      </c>
      <c r="O79" s="16">
        <v>0</v>
      </c>
      <c r="P79" s="18">
        <f t="shared" si="6"/>
        <v>0</v>
      </c>
    </row>
    <row r="80" spans="2:16" x14ac:dyDescent="0.25">
      <c r="B80" s="11">
        <v>78</v>
      </c>
      <c r="C80" s="13">
        <v>4102161601</v>
      </c>
      <c r="D80" s="12" t="s">
        <v>119</v>
      </c>
      <c r="E80" s="12" t="s">
        <v>1375</v>
      </c>
      <c r="F80" s="12" t="s">
        <v>1213</v>
      </c>
      <c r="G80" s="12">
        <v>33</v>
      </c>
      <c r="H80" s="12" t="s">
        <v>109</v>
      </c>
      <c r="I80" s="12" t="s">
        <v>103</v>
      </c>
      <c r="J80" s="12" t="s">
        <v>104</v>
      </c>
      <c r="K80" s="12" t="s">
        <v>172</v>
      </c>
      <c r="L80" s="12" t="s">
        <v>74</v>
      </c>
      <c r="M80" s="75">
        <v>95400000</v>
      </c>
      <c r="N80" s="16">
        <v>1173333</v>
      </c>
      <c r="O80" s="16">
        <v>0</v>
      </c>
      <c r="P80" s="18">
        <f t="shared" si="6"/>
        <v>0</v>
      </c>
    </row>
    <row r="81" spans="2:16" x14ac:dyDescent="0.25">
      <c r="B81" s="11">
        <v>79</v>
      </c>
      <c r="C81" s="13">
        <v>4102171601</v>
      </c>
      <c r="D81" s="12" t="s">
        <v>119</v>
      </c>
      <c r="E81" s="12" t="s">
        <v>1376</v>
      </c>
      <c r="F81" s="12" t="s">
        <v>1213</v>
      </c>
      <c r="G81" s="12">
        <v>33</v>
      </c>
      <c r="H81" s="12" t="s">
        <v>109</v>
      </c>
      <c r="I81" s="12" t="s">
        <v>103</v>
      </c>
      <c r="J81" s="12" t="s">
        <v>104</v>
      </c>
      <c r="K81" s="12" t="s">
        <v>172</v>
      </c>
      <c r="L81" s="12" t="s">
        <v>74</v>
      </c>
      <c r="M81" s="75">
        <v>37200000</v>
      </c>
      <c r="N81" s="16">
        <v>7440000</v>
      </c>
      <c r="O81" s="16">
        <v>0</v>
      </c>
      <c r="P81" s="18">
        <f t="shared" si="6"/>
        <v>0</v>
      </c>
    </row>
    <row r="82" spans="2:16" x14ac:dyDescent="0.25">
      <c r="B82" s="11">
        <v>80</v>
      </c>
      <c r="C82" s="13">
        <v>4102171602</v>
      </c>
      <c r="D82" s="12" t="s">
        <v>119</v>
      </c>
      <c r="E82" s="12" t="s">
        <v>1377</v>
      </c>
      <c r="F82" s="12" t="s">
        <v>1213</v>
      </c>
      <c r="G82" s="12">
        <v>33</v>
      </c>
      <c r="H82" s="12" t="s">
        <v>109</v>
      </c>
      <c r="I82" s="12" t="s">
        <v>103</v>
      </c>
      <c r="J82" s="12" t="s">
        <v>104</v>
      </c>
      <c r="K82" s="12" t="s">
        <v>172</v>
      </c>
      <c r="L82" s="12" t="s">
        <v>74</v>
      </c>
      <c r="M82" s="75">
        <v>102000000</v>
      </c>
      <c r="N82" s="16">
        <v>20400000</v>
      </c>
      <c r="O82" s="16">
        <v>0</v>
      </c>
      <c r="P82" s="18">
        <f t="shared" si="6"/>
        <v>0</v>
      </c>
    </row>
    <row r="83" spans="2:16" x14ac:dyDescent="0.25">
      <c r="B83" s="11">
        <v>81</v>
      </c>
      <c r="C83" s="13">
        <v>4102180901</v>
      </c>
      <c r="D83" s="12" t="s">
        <v>119</v>
      </c>
      <c r="E83" s="12" t="s">
        <v>1378</v>
      </c>
      <c r="F83" s="12" t="s">
        <v>1213</v>
      </c>
      <c r="G83" s="12">
        <v>33</v>
      </c>
      <c r="H83" s="12" t="s">
        <v>109</v>
      </c>
      <c r="I83" s="12" t="s">
        <v>103</v>
      </c>
      <c r="J83" s="12" t="s">
        <v>104</v>
      </c>
      <c r="K83" s="12" t="s">
        <v>172</v>
      </c>
      <c r="L83" s="12" t="s">
        <v>74</v>
      </c>
      <c r="M83" s="75">
        <v>17833000</v>
      </c>
      <c r="N83" s="16">
        <v>17833000</v>
      </c>
      <c r="O83" s="16">
        <v>7133200</v>
      </c>
      <c r="P83" s="18">
        <f t="shared" si="6"/>
        <v>0.4</v>
      </c>
    </row>
    <row r="84" spans="2:16" x14ac:dyDescent="0.25">
      <c r="B84" s="11">
        <v>82</v>
      </c>
      <c r="C84" s="13">
        <v>4103171008</v>
      </c>
      <c r="D84" s="12" t="s">
        <v>119</v>
      </c>
      <c r="E84" s="12" t="s">
        <v>1379</v>
      </c>
      <c r="F84" s="12" t="s">
        <v>1213</v>
      </c>
      <c r="G84" s="12">
        <v>33</v>
      </c>
      <c r="H84" s="12" t="s">
        <v>109</v>
      </c>
      <c r="I84" s="12" t="s">
        <v>103</v>
      </c>
      <c r="J84" s="12" t="s">
        <v>104</v>
      </c>
      <c r="K84" s="12"/>
      <c r="L84" s="12" t="s">
        <v>74</v>
      </c>
      <c r="M84" s="75">
        <v>50400000</v>
      </c>
      <c r="N84" s="16">
        <v>21833333</v>
      </c>
      <c r="O84" s="16">
        <v>20900000</v>
      </c>
      <c r="P84" s="18">
        <f t="shared" si="6"/>
        <v>0.95725192301147977</v>
      </c>
    </row>
    <row r="85" spans="2:16" x14ac:dyDescent="0.25">
      <c r="B85" s="11">
        <v>83</v>
      </c>
      <c r="C85" s="13">
        <v>4201140601</v>
      </c>
      <c r="D85" s="12" t="s">
        <v>119</v>
      </c>
      <c r="E85" s="12" t="s">
        <v>1380</v>
      </c>
      <c r="F85" s="12" t="s">
        <v>1213</v>
      </c>
      <c r="G85" s="12">
        <v>33</v>
      </c>
      <c r="H85" s="12" t="s">
        <v>109</v>
      </c>
      <c r="I85" s="12" t="s">
        <v>103</v>
      </c>
      <c r="J85" s="12" t="s">
        <v>104</v>
      </c>
      <c r="K85" s="12" t="s">
        <v>300</v>
      </c>
      <c r="L85" s="12" t="s">
        <v>74</v>
      </c>
      <c r="M85" s="75">
        <v>30946496</v>
      </c>
      <c r="N85" s="16">
        <v>3312536</v>
      </c>
      <c r="O85" s="16">
        <v>3000000</v>
      </c>
      <c r="P85" s="18">
        <f t="shared" si="6"/>
        <v>0.90565053481682911</v>
      </c>
    </row>
    <row r="86" spans="2:16" x14ac:dyDescent="0.25">
      <c r="B86" s="11">
        <v>84</v>
      </c>
      <c r="C86" s="13">
        <v>4201150704</v>
      </c>
      <c r="D86" s="12" t="s">
        <v>119</v>
      </c>
      <c r="E86" s="12" t="s">
        <v>1381</v>
      </c>
      <c r="F86" s="12" t="s">
        <v>1213</v>
      </c>
      <c r="G86" s="12">
        <v>33</v>
      </c>
      <c r="H86" s="12" t="s">
        <v>109</v>
      </c>
      <c r="I86" s="12" t="s">
        <v>103</v>
      </c>
      <c r="J86" s="12" t="s">
        <v>104</v>
      </c>
      <c r="K86" s="12" t="s">
        <v>300</v>
      </c>
      <c r="L86" s="12" t="s">
        <v>74</v>
      </c>
      <c r="M86" s="75">
        <v>189186984</v>
      </c>
      <c r="N86" s="16">
        <v>113512190</v>
      </c>
      <c r="O86" s="16">
        <v>84442780</v>
      </c>
      <c r="P86" s="18">
        <f t="shared" si="6"/>
        <v>0.74390935458121277</v>
      </c>
    </row>
    <row r="87" spans="2:16" x14ac:dyDescent="0.25">
      <c r="B87" s="11">
        <v>85</v>
      </c>
      <c r="C87" s="13">
        <v>4201161002</v>
      </c>
      <c r="D87" s="12" t="s">
        <v>119</v>
      </c>
      <c r="E87" s="12" t="s">
        <v>1382</v>
      </c>
      <c r="F87" s="12" t="s">
        <v>1213</v>
      </c>
      <c r="G87" s="12">
        <v>33</v>
      </c>
      <c r="H87" s="12" t="s">
        <v>109</v>
      </c>
      <c r="I87" s="12" t="s">
        <v>103</v>
      </c>
      <c r="J87" s="12" t="s">
        <v>104</v>
      </c>
      <c r="K87" s="12" t="s">
        <v>300</v>
      </c>
      <c r="L87" s="12" t="s">
        <v>74</v>
      </c>
      <c r="M87" s="75">
        <v>61200000</v>
      </c>
      <c r="N87" s="16">
        <v>36720000</v>
      </c>
      <c r="O87" s="16">
        <v>5019890</v>
      </c>
      <c r="P87" s="18">
        <f t="shared" si="6"/>
        <v>0.13670724400871459</v>
      </c>
    </row>
    <row r="88" spans="2:16" x14ac:dyDescent="0.25">
      <c r="B88" s="11">
        <v>86</v>
      </c>
      <c r="C88" s="13">
        <v>4202170404</v>
      </c>
      <c r="D88" s="12" t="s">
        <v>119</v>
      </c>
      <c r="E88" s="12" t="s">
        <v>1383</v>
      </c>
      <c r="F88" s="12" t="s">
        <v>1213</v>
      </c>
      <c r="G88" s="12">
        <v>33</v>
      </c>
      <c r="H88" s="12" t="s">
        <v>109</v>
      </c>
      <c r="I88" s="12" t="s">
        <v>103</v>
      </c>
      <c r="J88" s="12" t="s">
        <v>104</v>
      </c>
      <c r="K88" s="12" t="s">
        <v>116</v>
      </c>
      <c r="L88" s="12" t="s">
        <v>74</v>
      </c>
      <c r="M88" s="75">
        <v>89200000</v>
      </c>
      <c r="N88" s="16">
        <v>89200000</v>
      </c>
      <c r="O88" s="16">
        <v>35680000</v>
      </c>
      <c r="P88" s="18">
        <f t="shared" si="6"/>
        <v>0.4</v>
      </c>
    </row>
    <row r="89" spans="2:16" x14ac:dyDescent="0.25">
      <c r="B89" s="11">
        <v>87</v>
      </c>
      <c r="C89" s="13">
        <v>4202171008</v>
      </c>
      <c r="D89" s="12" t="s">
        <v>119</v>
      </c>
      <c r="E89" s="12" t="s">
        <v>1384</v>
      </c>
      <c r="F89" s="12" t="s">
        <v>1213</v>
      </c>
      <c r="G89" s="12">
        <v>33</v>
      </c>
      <c r="H89" s="12" t="s">
        <v>109</v>
      </c>
      <c r="I89" s="12" t="s">
        <v>103</v>
      </c>
      <c r="J89" s="12" t="s">
        <v>104</v>
      </c>
      <c r="K89" s="12" t="s">
        <v>116</v>
      </c>
      <c r="L89" s="12" t="s">
        <v>74</v>
      </c>
      <c r="M89" s="75">
        <v>58800000</v>
      </c>
      <c r="N89" s="16">
        <v>29400000</v>
      </c>
      <c r="O89" s="16">
        <v>18618000</v>
      </c>
      <c r="P89" s="18">
        <f t="shared" si="6"/>
        <v>0.63326530612244902</v>
      </c>
    </row>
    <row r="90" spans="2:16" x14ac:dyDescent="0.25">
      <c r="B90" s="11">
        <v>88</v>
      </c>
      <c r="C90" s="13">
        <v>4203171007</v>
      </c>
      <c r="D90" s="12" t="s">
        <v>119</v>
      </c>
      <c r="E90" s="12" t="s">
        <v>1385</v>
      </c>
      <c r="F90" s="12" t="s">
        <v>1213</v>
      </c>
      <c r="G90" s="12">
        <v>33</v>
      </c>
      <c r="H90" s="12" t="s">
        <v>109</v>
      </c>
      <c r="I90" s="12" t="s">
        <v>103</v>
      </c>
      <c r="J90" s="12" t="s">
        <v>104</v>
      </c>
      <c r="K90" s="12" t="s">
        <v>555</v>
      </c>
      <c r="L90" s="12" t="s">
        <v>74</v>
      </c>
      <c r="M90" s="75">
        <v>31200000</v>
      </c>
      <c r="N90" s="16">
        <v>18200000</v>
      </c>
      <c r="O90" s="16">
        <v>18200000</v>
      </c>
      <c r="P90" s="18">
        <f t="shared" si="6"/>
        <v>1</v>
      </c>
    </row>
    <row r="91" spans="2:16" x14ac:dyDescent="0.25">
      <c r="B91" s="11">
        <v>89</v>
      </c>
      <c r="C91" s="13">
        <v>4204161002</v>
      </c>
      <c r="D91" s="12" t="s">
        <v>119</v>
      </c>
      <c r="E91" s="12" t="s">
        <v>1386</v>
      </c>
      <c r="F91" s="12" t="s">
        <v>1213</v>
      </c>
      <c r="G91" s="12">
        <v>33</v>
      </c>
      <c r="H91" s="12" t="s">
        <v>109</v>
      </c>
      <c r="I91" s="12" t="s">
        <v>103</v>
      </c>
      <c r="J91" s="12" t="s">
        <v>104</v>
      </c>
      <c r="K91" s="12" t="s">
        <v>110</v>
      </c>
      <c r="L91" s="12" t="s">
        <v>74</v>
      </c>
      <c r="M91" s="75">
        <v>36800000</v>
      </c>
      <c r="N91" s="16">
        <v>18400000</v>
      </c>
      <c r="O91" s="16">
        <v>13800000</v>
      </c>
      <c r="P91" s="18">
        <f t="shared" si="6"/>
        <v>0.75</v>
      </c>
    </row>
    <row r="92" spans="2:16" x14ac:dyDescent="0.25">
      <c r="B92" s="11">
        <v>90</v>
      </c>
      <c r="C92" s="13">
        <v>4204170601</v>
      </c>
      <c r="D92" s="12" t="s">
        <v>119</v>
      </c>
      <c r="E92" s="12" t="s">
        <v>1387</v>
      </c>
      <c r="F92" s="12" t="s">
        <v>1213</v>
      </c>
      <c r="G92" s="12">
        <v>33</v>
      </c>
      <c r="H92" s="12" t="s">
        <v>109</v>
      </c>
      <c r="I92" s="12" t="s">
        <v>103</v>
      </c>
      <c r="J92" s="12" t="s">
        <v>104</v>
      </c>
      <c r="K92" s="12"/>
      <c r="L92" s="12" t="s">
        <v>74</v>
      </c>
      <c r="M92" s="75">
        <v>36900000</v>
      </c>
      <c r="N92" s="16">
        <v>33210000</v>
      </c>
      <c r="O92" s="16">
        <v>33210000</v>
      </c>
      <c r="P92" s="18">
        <f t="shared" si="6"/>
        <v>1</v>
      </c>
    </row>
    <row r="93" spans="2:16" x14ac:dyDescent="0.25">
      <c r="B93" s="11">
        <v>91</v>
      </c>
      <c r="C93" s="13">
        <v>4303171003</v>
      </c>
      <c r="D93" s="12" t="s">
        <v>119</v>
      </c>
      <c r="E93" s="12" t="s">
        <v>1388</v>
      </c>
      <c r="F93" s="12" t="s">
        <v>1213</v>
      </c>
      <c r="G93" s="12">
        <v>33</v>
      </c>
      <c r="H93" s="12" t="s">
        <v>109</v>
      </c>
      <c r="I93" s="12" t="s">
        <v>103</v>
      </c>
      <c r="J93" s="12" t="s">
        <v>104</v>
      </c>
      <c r="K93" s="12" t="s">
        <v>105</v>
      </c>
      <c r="L93" s="12" t="s">
        <v>74</v>
      </c>
      <c r="M93" s="75">
        <v>38400000</v>
      </c>
      <c r="N93" s="16">
        <v>13620000</v>
      </c>
      <c r="O93" s="16">
        <v>13620000</v>
      </c>
      <c r="P93" s="18">
        <f t="shared" si="6"/>
        <v>1</v>
      </c>
    </row>
    <row r="94" spans="2:16" x14ac:dyDescent="0.25">
      <c r="B94" s="11">
        <v>92</v>
      </c>
      <c r="C94" s="13">
        <v>4304161004</v>
      </c>
      <c r="D94" s="12" t="s">
        <v>119</v>
      </c>
      <c r="E94" s="12" t="s">
        <v>1389</v>
      </c>
      <c r="F94" s="12" t="s">
        <v>1213</v>
      </c>
      <c r="G94" s="12">
        <v>33</v>
      </c>
      <c r="H94" s="12" t="s">
        <v>109</v>
      </c>
      <c r="I94" s="12" t="s">
        <v>103</v>
      </c>
      <c r="J94" s="12" t="s">
        <v>104</v>
      </c>
      <c r="K94" s="12"/>
      <c r="L94" s="12" t="s">
        <v>74</v>
      </c>
      <c r="M94" s="75">
        <v>51600000</v>
      </c>
      <c r="N94" s="16">
        <v>4300000</v>
      </c>
      <c r="O94" s="16">
        <v>4300000</v>
      </c>
      <c r="P94" s="18">
        <f t="shared" si="6"/>
        <v>1</v>
      </c>
    </row>
    <row r="95" spans="2:16" x14ac:dyDescent="0.25">
      <c r="B95" s="11">
        <v>93</v>
      </c>
      <c r="C95" s="13" t="s">
        <v>551</v>
      </c>
      <c r="D95" s="12" t="s">
        <v>119</v>
      </c>
      <c r="E95" s="12" t="s">
        <v>1390</v>
      </c>
      <c r="F95" s="12" t="s">
        <v>127</v>
      </c>
      <c r="G95" s="12">
        <v>24</v>
      </c>
      <c r="H95" s="12" t="s">
        <v>109</v>
      </c>
      <c r="I95" s="12" t="s">
        <v>103</v>
      </c>
      <c r="J95" s="12" t="s">
        <v>104</v>
      </c>
      <c r="K95" s="12" t="s">
        <v>1391</v>
      </c>
      <c r="L95" s="12" t="s">
        <v>72</v>
      </c>
      <c r="M95" s="75">
        <v>20611784</v>
      </c>
      <c r="N95" s="16">
        <v>20611784</v>
      </c>
      <c r="O95" s="16">
        <v>5955594</v>
      </c>
      <c r="P95" s="18">
        <f t="shared" si="6"/>
        <v>0.2889412192559363</v>
      </c>
    </row>
    <row r="96" spans="2:16" x14ac:dyDescent="0.25">
      <c r="B96" s="11">
        <v>94</v>
      </c>
      <c r="C96" s="13" t="s">
        <v>1392</v>
      </c>
      <c r="D96" s="12" t="s">
        <v>119</v>
      </c>
      <c r="E96" s="12" t="s">
        <v>1393</v>
      </c>
      <c r="F96" s="12" t="s">
        <v>201</v>
      </c>
      <c r="G96" s="12">
        <v>24</v>
      </c>
      <c r="H96" s="12" t="s">
        <v>109</v>
      </c>
      <c r="I96" s="12" t="s">
        <v>103</v>
      </c>
      <c r="J96" s="12" t="s">
        <v>104</v>
      </c>
      <c r="K96" s="12" t="s">
        <v>172</v>
      </c>
      <c r="L96" s="12" t="s">
        <v>75</v>
      </c>
      <c r="M96" s="75">
        <v>146686299</v>
      </c>
      <c r="N96" s="16">
        <v>146686299</v>
      </c>
      <c r="O96" s="16">
        <v>146686299</v>
      </c>
      <c r="P96" s="18">
        <f t="shared" si="6"/>
        <v>1</v>
      </c>
    </row>
    <row r="97" spans="2:16" x14ac:dyDescent="0.25">
      <c r="B97" s="11">
        <v>95</v>
      </c>
      <c r="C97" s="13" t="s">
        <v>1394</v>
      </c>
      <c r="D97" s="12" t="s">
        <v>119</v>
      </c>
      <c r="E97" s="12" t="s">
        <v>1395</v>
      </c>
      <c r="F97" s="12" t="s">
        <v>201</v>
      </c>
      <c r="G97" s="12">
        <v>24</v>
      </c>
      <c r="H97" s="12" t="s">
        <v>109</v>
      </c>
      <c r="I97" s="12" t="s">
        <v>103</v>
      </c>
      <c r="J97" s="12" t="s">
        <v>104</v>
      </c>
      <c r="K97" s="12" t="s">
        <v>204</v>
      </c>
      <c r="L97" s="12" t="s">
        <v>75</v>
      </c>
      <c r="M97" s="75">
        <v>30803166</v>
      </c>
      <c r="N97" s="16">
        <v>30803166</v>
      </c>
      <c r="O97" s="16">
        <v>30803166</v>
      </c>
      <c r="P97" s="18">
        <f t="shared" si="6"/>
        <v>1</v>
      </c>
    </row>
    <row r="98" spans="2:16" x14ac:dyDescent="0.25">
      <c r="B98" s="11">
        <v>96</v>
      </c>
      <c r="C98" s="13">
        <v>30106295</v>
      </c>
      <c r="D98" s="12" t="s">
        <v>99</v>
      </c>
      <c r="E98" s="12" t="s">
        <v>1396</v>
      </c>
      <c r="F98" s="12">
        <v>22</v>
      </c>
      <c r="G98" s="12">
        <v>22</v>
      </c>
      <c r="H98" s="12" t="s">
        <v>109</v>
      </c>
      <c r="I98" s="12" t="s">
        <v>103</v>
      </c>
      <c r="J98" s="12"/>
      <c r="K98" s="12" t="s">
        <v>1397</v>
      </c>
      <c r="L98" s="12" t="s">
        <v>71</v>
      </c>
      <c r="M98" s="75">
        <v>176000000</v>
      </c>
      <c r="N98" s="16">
        <v>48000000</v>
      </c>
      <c r="O98" s="16">
        <v>0</v>
      </c>
      <c r="P98" s="18">
        <f t="shared" si="6"/>
        <v>0</v>
      </c>
    </row>
    <row r="99" spans="2:16" x14ac:dyDescent="0.25">
      <c r="B99" s="11">
        <v>97</v>
      </c>
      <c r="C99" s="13">
        <v>30485526</v>
      </c>
      <c r="D99" s="12" t="s">
        <v>99</v>
      </c>
      <c r="E99" s="12" t="s">
        <v>1398</v>
      </c>
      <c r="F99" s="12">
        <v>22</v>
      </c>
      <c r="G99" s="12">
        <v>22</v>
      </c>
      <c r="H99" s="12" t="s">
        <v>109</v>
      </c>
      <c r="I99" s="12" t="s">
        <v>122</v>
      </c>
      <c r="J99" s="12"/>
      <c r="K99" s="12" t="s">
        <v>1399</v>
      </c>
      <c r="L99" s="12" t="s">
        <v>71</v>
      </c>
      <c r="M99" s="75">
        <v>60000000</v>
      </c>
      <c r="N99" s="16">
        <v>0</v>
      </c>
      <c r="O99" s="16">
        <v>0</v>
      </c>
      <c r="P99" s="18">
        <v>0</v>
      </c>
    </row>
    <row r="100" spans="2:16" x14ac:dyDescent="0.25">
      <c r="B100" s="11">
        <v>98</v>
      </c>
      <c r="C100" s="13">
        <v>30472085</v>
      </c>
      <c r="D100" s="12" t="s">
        <v>99</v>
      </c>
      <c r="E100" s="12" t="s">
        <v>1400</v>
      </c>
      <c r="F100" s="12">
        <v>22</v>
      </c>
      <c r="G100" s="12">
        <v>22</v>
      </c>
      <c r="H100" s="12" t="s">
        <v>109</v>
      </c>
      <c r="I100" s="12" t="s">
        <v>103</v>
      </c>
      <c r="J100" s="12"/>
      <c r="K100" s="12" t="s">
        <v>1401</v>
      </c>
      <c r="L100" s="12" t="s">
        <v>71</v>
      </c>
      <c r="M100" s="75">
        <v>120000000</v>
      </c>
      <c r="N100" s="16">
        <v>24000000</v>
      </c>
      <c r="O100" s="16">
        <v>0</v>
      </c>
      <c r="P100" s="18">
        <f t="shared" si="6"/>
        <v>0</v>
      </c>
    </row>
    <row r="101" spans="2:16" x14ac:dyDescent="0.25">
      <c r="B101" s="11">
        <v>99</v>
      </c>
      <c r="C101" s="13">
        <v>30473384</v>
      </c>
      <c r="D101" s="12" t="s">
        <v>99</v>
      </c>
      <c r="E101" s="12" t="s">
        <v>1402</v>
      </c>
      <c r="F101" s="12">
        <v>22</v>
      </c>
      <c r="G101" s="12">
        <v>22</v>
      </c>
      <c r="H101" s="12" t="s">
        <v>109</v>
      </c>
      <c r="I101" s="12" t="s">
        <v>122</v>
      </c>
      <c r="J101" s="12"/>
      <c r="K101" s="12" t="s">
        <v>1399</v>
      </c>
      <c r="L101" s="12" t="s">
        <v>71</v>
      </c>
      <c r="M101" s="75">
        <v>70950000</v>
      </c>
      <c r="N101" s="16">
        <v>56760000</v>
      </c>
      <c r="O101" s="16">
        <v>13917200</v>
      </c>
      <c r="P101" s="18">
        <f t="shared" si="6"/>
        <v>0.24519379844961239</v>
      </c>
    </row>
    <row r="102" spans="2:16" x14ac:dyDescent="0.25">
      <c r="B102" s="11">
        <v>100</v>
      </c>
      <c r="C102" s="13">
        <v>30459964</v>
      </c>
      <c r="D102" s="12" t="s">
        <v>99</v>
      </c>
      <c r="E102" s="12" t="s">
        <v>1403</v>
      </c>
      <c r="F102" s="12">
        <v>22</v>
      </c>
      <c r="G102" s="12">
        <v>22</v>
      </c>
      <c r="H102" s="12" t="s">
        <v>109</v>
      </c>
      <c r="I102" s="12" t="s">
        <v>103</v>
      </c>
      <c r="J102" s="12"/>
      <c r="K102" s="12" t="s">
        <v>1401</v>
      </c>
      <c r="L102" s="12" t="s">
        <v>71</v>
      </c>
      <c r="M102" s="75">
        <v>22724000</v>
      </c>
      <c r="N102" s="16">
        <v>0</v>
      </c>
      <c r="O102" s="16">
        <v>0</v>
      </c>
      <c r="P102" s="18">
        <v>0</v>
      </c>
    </row>
    <row r="103" spans="2:16" x14ac:dyDescent="0.25">
      <c r="B103" s="11">
        <v>101</v>
      </c>
      <c r="C103" s="13">
        <v>40001072</v>
      </c>
      <c r="D103" s="12" t="s">
        <v>99</v>
      </c>
      <c r="E103" s="12" t="s">
        <v>1404</v>
      </c>
      <c r="F103" s="12">
        <v>22</v>
      </c>
      <c r="G103" s="12">
        <v>22</v>
      </c>
      <c r="H103" s="12" t="s">
        <v>109</v>
      </c>
      <c r="I103" s="12" t="s">
        <v>122</v>
      </c>
      <c r="J103" s="12"/>
      <c r="K103" s="12" t="s">
        <v>1399</v>
      </c>
      <c r="L103" s="12" t="s">
        <v>71</v>
      </c>
      <c r="M103" s="75">
        <v>258152000</v>
      </c>
      <c r="N103" s="16">
        <v>0</v>
      </c>
      <c r="O103" s="16">
        <v>0</v>
      </c>
      <c r="P103" s="18">
        <v>0</v>
      </c>
    </row>
    <row r="104" spans="2:16" x14ac:dyDescent="0.25">
      <c r="B104" s="11">
        <v>102</v>
      </c>
      <c r="C104" s="13">
        <v>2401001</v>
      </c>
      <c r="D104" s="12" t="s">
        <v>119</v>
      </c>
      <c r="E104" s="12" t="s">
        <v>1405</v>
      </c>
      <c r="F104" s="12">
        <v>24</v>
      </c>
      <c r="G104" s="12">
        <v>24</v>
      </c>
      <c r="H104" s="12" t="s">
        <v>109</v>
      </c>
      <c r="I104" s="12" t="s">
        <v>122</v>
      </c>
      <c r="J104" s="12"/>
      <c r="K104" s="12" t="s">
        <v>1399</v>
      </c>
      <c r="L104" s="12" t="s">
        <v>71</v>
      </c>
      <c r="M104" s="75">
        <v>2656310000</v>
      </c>
      <c r="N104" s="16">
        <v>2656310000</v>
      </c>
      <c r="O104" s="16">
        <v>618098852</v>
      </c>
      <c r="P104" s="18">
        <f t="shared" si="6"/>
        <v>0.23269078232585805</v>
      </c>
    </row>
    <row r="105" spans="2:16" x14ac:dyDescent="0.25">
      <c r="B105" s="11">
        <v>103</v>
      </c>
      <c r="C105" s="13">
        <v>2401002</v>
      </c>
      <c r="D105" s="12" t="s">
        <v>119</v>
      </c>
      <c r="E105" s="12" t="s">
        <v>1406</v>
      </c>
      <c r="F105" s="12">
        <v>24</v>
      </c>
      <c r="G105" s="12">
        <v>24</v>
      </c>
      <c r="H105" s="12" t="s">
        <v>109</v>
      </c>
      <c r="I105" s="12" t="s">
        <v>122</v>
      </c>
      <c r="J105" s="12"/>
      <c r="K105" s="12" t="s">
        <v>1399</v>
      </c>
      <c r="L105" s="12" t="s">
        <v>71</v>
      </c>
      <c r="M105" s="75">
        <v>4174819480.0000005</v>
      </c>
      <c r="N105" s="16">
        <v>1610230000</v>
      </c>
      <c r="O105" s="16">
        <v>507712130.99999994</v>
      </c>
      <c r="P105" s="18">
        <f t="shared" si="6"/>
        <v>0.31530410624569155</v>
      </c>
    </row>
    <row r="106" spans="2:16" x14ac:dyDescent="0.25">
      <c r="B106" s="11">
        <v>104</v>
      </c>
      <c r="C106" s="13">
        <v>2401021</v>
      </c>
      <c r="D106" s="12" t="s">
        <v>119</v>
      </c>
      <c r="E106" s="12" t="s">
        <v>1407</v>
      </c>
      <c r="F106" s="12">
        <v>24</v>
      </c>
      <c r="G106" s="12">
        <v>24</v>
      </c>
      <c r="H106" s="12" t="s">
        <v>109</v>
      </c>
      <c r="I106" s="12" t="s">
        <v>122</v>
      </c>
      <c r="J106" s="12"/>
      <c r="K106" s="12" t="s">
        <v>1399</v>
      </c>
      <c r="L106" s="12" t="s">
        <v>71</v>
      </c>
      <c r="M106" s="75">
        <v>2439870000</v>
      </c>
      <c r="N106" s="16">
        <v>996149000</v>
      </c>
      <c r="O106" s="16">
        <v>996148033</v>
      </c>
      <c r="P106" s="18">
        <f t="shared" si="6"/>
        <v>0.99999902926168671</v>
      </c>
    </row>
    <row r="107" spans="2:16" x14ac:dyDescent="0.25">
      <c r="B107" s="11">
        <v>105</v>
      </c>
      <c r="C107" s="13">
        <v>2401006</v>
      </c>
      <c r="D107" s="12" t="s">
        <v>119</v>
      </c>
      <c r="E107" s="12" t="s">
        <v>1408</v>
      </c>
      <c r="F107" s="12">
        <v>24</v>
      </c>
      <c r="G107" s="12">
        <v>24</v>
      </c>
      <c r="H107" s="12" t="s">
        <v>109</v>
      </c>
      <c r="I107" s="12" t="s">
        <v>122</v>
      </c>
      <c r="J107" s="12"/>
      <c r="K107" s="12" t="s">
        <v>1399</v>
      </c>
      <c r="L107" s="12" t="s">
        <v>71</v>
      </c>
      <c r="M107" s="75">
        <v>1461300000</v>
      </c>
      <c r="N107" s="16">
        <v>568776000</v>
      </c>
      <c r="O107" s="16">
        <v>561531000</v>
      </c>
      <c r="P107" s="18">
        <f t="shared" si="6"/>
        <v>0.98726212076458919</v>
      </c>
    </row>
    <row r="108" spans="2:16" x14ac:dyDescent="0.25">
      <c r="B108" s="11">
        <v>106</v>
      </c>
      <c r="C108" s="13">
        <v>2403001</v>
      </c>
      <c r="D108" s="12" t="s">
        <v>119</v>
      </c>
      <c r="E108" s="12" t="s">
        <v>1405</v>
      </c>
      <c r="F108" s="12">
        <v>24</v>
      </c>
      <c r="G108" s="12">
        <v>24</v>
      </c>
      <c r="H108" s="12" t="s">
        <v>109</v>
      </c>
      <c r="I108" s="12" t="s">
        <v>122</v>
      </c>
      <c r="J108" s="12"/>
      <c r="K108" s="12" t="s">
        <v>1399</v>
      </c>
      <c r="L108" s="12" t="s">
        <v>71</v>
      </c>
      <c r="M108" s="75">
        <v>660973000</v>
      </c>
      <c r="N108" s="16">
        <v>807797699</v>
      </c>
      <c r="O108" s="16">
        <v>807797699</v>
      </c>
      <c r="P108" s="18">
        <f t="shared" si="6"/>
        <v>1</v>
      </c>
    </row>
    <row r="109" spans="2:16" x14ac:dyDescent="0.25">
      <c r="B109" s="11">
        <v>107</v>
      </c>
      <c r="C109" s="13">
        <v>2602</v>
      </c>
      <c r="D109" s="12" t="s">
        <v>119</v>
      </c>
      <c r="E109" s="12" t="s">
        <v>1409</v>
      </c>
      <c r="F109" s="12">
        <v>26</v>
      </c>
      <c r="G109" s="12">
        <v>26</v>
      </c>
      <c r="H109" s="12" t="s">
        <v>109</v>
      </c>
      <c r="I109" s="12" t="s">
        <v>122</v>
      </c>
      <c r="J109" s="12"/>
      <c r="K109" s="12" t="s">
        <v>1399</v>
      </c>
      <c r="L109" s="12" t="s">
        <v>71</v>
      </c>
      <c r="M109" s="75">
        <v>410085382</v>
      </c>
      <c r="N109" s="16">
        <v>398085000</v>
      </c>
      <c r="O109" s="16">
        <v>398085000</v>
      </c>
      <c r="P109" s="18">
        <f t="shared" si="6"/>
        <v>1</v>
      </c>
    </row>
    <row r="110" spans="2:16" x14ac:dyDescent="0.25">
      <c r="B110" s="11">
        <v>108</v>
      </c>
      <c r="C110" s="13">
        <v>30393725</v>
      </c>
      <c r="D110" s="12" t="s">
        <v>99</v>
      </c>
      <c r="E110" s="12" t="s">
        <v>1410</v>
      </c>
      <c r="F110" s="12">
        <v>29</v>
      </c>
      <c r="G110" s="12">
        <v>29</v>
      </c>
      <c r="H110" s="12" t="s">
        <v>109</v>
      </c>
      <c r="I110" s="12" t="s">
        <v>122</v>
      </c>
      <c r="J110" s="12"/>
      <c r="K110" s="12" t="s">
        <v>1399</v>
      </c>
      <c r="L110" s="12" t="s">
        <v>71</v>
      </c>
      <c r="M110" s="75">
        <v>1142922000</v>
      </c>
      <c r="N110" s="16">
        <v>200000000</v>
      </c>
      <c r="O110" s="16">
        <v>0</v>
      </c>
      <c r="P110" s="18">
        <f t="shared" si="6"/>
        <v>0</v>
      </c>
    </row>
    <row r="111" spans="2:16" x14ac:dyDescent="0.25">
      <c r="B111" s="11">
        <v>109</v>
      </c>
      <c r="C111" s="13">
        <v>30430573</v>
      </c>
      <c r="D111" s="12" t="s">
        <v>99</v>
      </c>
      <c r="E111" s="12" t="s">
        <v>1411</v>
      </c>
      <c r="F111" s="12">
        <v>29</v>
      </c>
      <c r="G111" s="12">
        <v>29</v>
      </c>
      <c r="H111" s="12" t="s">
        <v>109</v>
      </c>
      <c r="I111" s="12" t="s">
        <v>103</v>
      </c>
      <c r="J111" s="12"/>
      <c r="K111" s="12" t="s">
        <v>1412</v>
      </c>
      <c r="L111" s="12" t="s">
        <v>71</v>
      </c>
      <c r="M111" s="75">
        <v>372823000</v>
      </c>
      <c r="N111" s="16">
        <v>281648687.99999994</v>
      </c>
      <c r="O111" s="16">
        <v>0</v>
      </c>
      <c r="P111" s="18">
        <f t="shared" si="6"/>
        <v>0</v>
      </c>
    </row>
    <row r="112" spans="2:16" x14ac:dyDescent="0.25">
      <c r="B112" s="11">
        <v>110</v>
      </c>
      <c r="C112" s="13">
        <v>30438276</v>
      </c>
      <c r="D112" s="12" t="s">
        <v>99</v>
      </c>
      <c r="E112" s="12" t="s">
        <v>1794</v>
      </c>
      <c r="F112" s="12">
        <v>29</v>
      </c>
      <c r="G112" s="12">
        <v>29</v>
      </c>
      <c r="H112" s="12" t="s">
        <v>109</v>
      </c>
      <c r="I112" s="12" t="s">
        <v>103</v>
      </c>
      <c r="J112" s="12"/>
      <c r="K112" s="12" t="s">
        <v>1401</v>
      </c>
      <c r="L112" s="12" t="s">
        <v>71</v>
      </c>
      <c r="M112" s="75">
        <v>141453000</v>
      </c>
      <c r="N112" s="16">
        <v>141453000</v>
      </c>
      <c r="O112" s="16">
        <v>0</v>
      </c>
      <c r="P112" s="18">
        <f t="shared" si="6"/>
        <v>0</v>
      </c>
    </row>
    <row r="113" spans="2:16" x14ac:dyDescent="0.25">
      <c r="B113" s="11">
        <v>111</v>
      </c>
      <c r="C113" s="13">
        <v>30331422</v>
      </c>
      <c r="D113" s="12" t="s">
        <v>99</v>
      </c>
      <c r="E113" s="12" t="s">
        <v>1413</v>
      </c>
      <c r="F113" s="12">
        <v>29</v>
      </c>
      <c r="G113" s="12">
        <v>29</v>
      </c>
      <c r="H113" s="12" t="s">
        <v>109</v>
      </c>
      <c r="I113" s="12" t="s">
        <v>103</v>
      </c>
      <c r="J113" s="12"/>
      <c r="K113" s="12" t="s">
        <v>1414</v>
      </c>
      <c r="L113" s="12" t="s">
        <v>71</v>
      </c>
      <c r="M113" s="75">
        <v>109145000</v>
      </c>
      <c r="N113" s="16">
        <v>97000000</v>
      </c>
      <c r="O113" s="16">
        <v>0</v>
      </c>
      <c r="P113" s="18">
        <f t="shared" si="6"/>
        <v>0</v>
      </c>
    </row>
    <row r="114" spans="2:16" x14ac:dyDescent="0.25">
      <c r="B114" s="11">
        <v>112</v>
      </c>
      <c r="C114" s="13">
        <v>30481636</v>
      </c>
      <c r="D114" s="12" t="s">
        <v>99</v>
      </c>
      <c r="E114" s="12" t="s">
        <v>1415</v>
      </c>
      <c r="F114" s="12">
        <v>29</v>
      </c>
      <c r="G114" s="12">
        <v>29</v>
      </c>
      <c r="H114" s="12" t="s">
        <v>109</v>
      </c>
      <c r="I114" s="12" t="s">
        <v>103</v>
      </c>
      <c r="J114" s="12"/>
      <c r="K114" s="12" t="s">
        <v>1416</v>
      </c>
      <c r="L114" s="12" t="s">
        <v>71</v>
      </c>
      <c r="M114" s="75">
        <v>232540000</v>
      </c>
      <c r="N114" s="16">
        <v>232540000</v>
      </c>
      <c r="O114" s="16">
        <v>0</v>
      </c>
      <c r="P114" s="18">
        <f t="shared" si="6"/>
        <v>0</v>
      </c>
    </row>
    <row r="115" spans="2:16" x14ac:dyDescent="0.25">
      <c r="B115" s="11">
        <v>113</v>
      </c>
      <c r="C115" s="13">
        <v>30483345</v>
      </c>
      <c r="D115" s="12" t="s">
        <v>99</v>
      </c>
      <c r="E115" s="12" t="s">
        <v>1417</v>
      </c>
      <c r="F115" s="12">
        <v>29</v>
      </c>
      <c r="G115" s="12">
        <v>29</v>
      </c>
      <c r="H115" s="12" t="s">
        <v>109</v>
      </c>
      <c r="I115" s="12" t="s">
        <v>103</v>
      </c>
      <c r="J115" s="12"/>
      <c r="K115" s="12" t="s">
        <v>1418</v>
      </c>
      <c r="L115" s="12" t="s">
        <v>71</v>
      </c>
      <c r="M115" s="75">
        <v>159188000</v>
      </c>
      <c r="N115" s="16">
        <v>159188000</v>
      </c>
      <c r="O115" s="16">
        <v>0</v>
      </c>
      <c r="P115" s="18">
        <f t="shared" si="6"/>
        <v>0</v>
      </c>
    </row>
    <row r="116" spans="2:16" x14ac:dyDescent="0.25">
      <c r="B116" s="11">
        <v>114</v>
      </c>
      <c r="C116" s="13">
        <v>30360773</v>
      </c>
      <c r="D116" s="12" t="s">
        <v>99</v>
      </c>
      <c r="E116" s="12" t="s">
        <v>1795</v>
      </c>
      <c r="F116" s="12">
        <v>29</v>
      </c>
      <c r="G116" s="12">
        <v>29</v>
      </c>
      <c r="H116" s="12" t="s">
        <v>109</v>
      </c>
      <c r="I116" s="12" t="s">
        <v>103</v>
      </c>
      <c r="J116" s="12"/>
      <c r="K116" s="12" t="s">
        <v>1418</v>
      </c>
      <c r="L116" s="12" t="s">
        <v>71</v>
      </c>
      <c r="M116" s="75">
        <v>119067000</v>
      </c>
      <c r="N116" s="16">
        <v>35720100</v>
      </c>
      <c r="O116" s="16">
        <v>0</v>
      </c>
      <c r="P116" s="18">
        <f t="shared" si="6"/>
        <v>0</v>
      </c>
    </row>
    <row r="117" spans="2:16" x14ac:dyDescent="0.25">
      <c r="B117" s="11">
        <v>115</v>
      </c>
      <c r="C117" s="13">
        <v>30482861</v>
      </c>
      <c r="D117" s="12" t="s">
        <v>99</v>
      </c>
      <c r="E117" s="12" t="s">
        <v>1419</v>
      </c>
      <c r="F117" s="12">
        <v>29</v>
      </c>
      <c r="G117" s="12">
        <v>29</v>
      </c>
      <c r="H117" s="12" t="s">
        <v>109</v>
      </c>
      <c r="I117" s="12" t="s">
        <v>122</v>
      </c>
      <c r="J117" s="12"/>
      <c r="K117" s="12" t="s">
        <v>1399</v>
      </c>
      <c r="L117" s="12" t="s">
        <v>71</v>
      </c>
      <c r="M117" s="75">
        <v>495388000</v>
      </c>
      <c r="N117" s="16">
        <v>147000000</v>
      </c>
      <c r="O117" s="16">
        <v>0</v>
      </c>
      <c r="P117" s="18">
        <f t="shared" si="6"/>
        <v>0</v>
      </c>
    </row>
    <row r="118" spans="2:16" x14ac:dyDescent="0.25">
      <c r="B118" s="11">
        <v>116</v>
      </c>
      <c r="C118" s="13">
        <v>30430873</v>
      </c>
      <c r="D118" s="12" t="s">
        <v>99</v>
      </c>
      <c r="E118" s="12" t="s">
        <v>1420</v>
      </c>
      <c r="F118" s="12">
        <v>29</v>
      </c>
      <c r="G118" s="12">
        <v>29</v>
      </c>
      <c r="H118" s="12" t="s">
        <v>109</v>
      </c>
      <c r="I118" s="12" t="s">
        <v>103</v>
      </c>
      <c r="J118" s="12"/>
      <c r="K118" s="12" t="s">
        <v>1421</v>
      </c>
      <c r="L118" s="12" t="s">
        <v>71</v>
      </c>
      <c r="M118" s="75">
        <v>287849000</v>
      </c>
      <c r="N118" s="16">
        <v>0</v>
      </c>
      <c r="O118" s="16">
        <v>0</v>
      </c>
      <c r="P118" s="18">
        <v>0</v>
      </c>
    </row>
    <row r="119" spans="2:16" x14ac:dyDescent="0.25">
      <c r="B119" s="11">
        <v>117</v>
      </c>
      <c r="C119" s="13">
        <v>30453423</v>
      </c>
      <c r="D119" s="12" t="s">
        <v>99</v>
      </c>
      <c r="E119" s="12" t="s">
        <v>1422</v>
      </c>
      <c r="F119" s="12">
        <v>29</v>
      </c>
      <c r="G119" s="12">
        <v>29</v>
      </c>
      <c r="H119" s="12" t="s">
        <v>109</v>
      </c>
      <c r="I119" s="12" t="s">
        <v>103</v>
      </c>
      <c r="J119" s="12"/>
      <c r="K119" s="12" t="s">
        <v>1401</v>
      </c>
      <c r="L119" s="12" t="s">
        <v>71</v>
      </c>
      <c r="M119" s="75">
        <v>262233000</v>
      </c>
      <c r="N119" s="16">
        <v>157339800</v>
      </c>
      <c r="O119" s="16">
        <v>0</v>
      </c>
      <c r="P119" s="18">
        <f t="shared" si="6"/>
        <v>0</v>
      </c>
    </row>
    <row r="120" spans="2:16" x14ac:dyDescent="0.25">
      <c r="B120" s="11">
        <v>118</v>
      </c>
      <c r="C120" s="13">
        <v>30438276</v>
      </c>
      <c r="D120" s="12" t="s">
        <v>99</v>
      </c>
      <c r="E120" s="12" t="s">
        <v>1796</v>
      </c>
      <c r="F120" s="12">
        <v>29</v>
      </c>
      <c r="G120" s="12">
        <v>29</v>
      </c>
      <c r="H120" s="12" t="s">
        <v>109</v>
      </c>
      <c r="I120" s="12" t="s">
        <v>103</v>
      </c>
      <c r="J120" s="12"/>
      <c r="K120" s="12" t="s">
        <v>1401</v>
      </c>
      <c r="L120" s="12" t="s">
        <v>71</v>
      </c>
      <c r="M120" s="75">
        <v>16344000</v>
      </c>
      <c r="N120" s="16">
        <v>16344000</v>
      </c>
      <c r="O120" s="16">
        <v>0</v>
      </c>
      <c r="P120" s="18">
        <f t="shared" si="6"/>
        <v>0</v>
      </c>
    </row>
    <row r="121" spans="2:16" x14ac:dyDescent="0.25">
      <c r="B121" s="11">
        <v>119</v>
      </c>
      <c r="C121" s="13">
        <v>30360773</v>
      </c>
      <c r="D121" s="12" t="s">
        <v>99</v>
      </c>
      <c r="E121" s="12" t="s">
        <v>1797</v>
      </c>
      <c r="F121" s="12">
        <v>29</v>
      </c>
      <c r="G121" s="12">
        <v>29</v>
      </c>
      <c r="H121" s="12" t="s">
        <v>109</v>
      </c>
      <c r="I121" s="12" t="s">
        <v>103</v>
      </c>
      <c r="J121" s="12"/>
      <c r="K121" s="12" t="s">
        <v>1418</v>
      </c>
      <c r="L121" s="12" t="s">
        <v>71</v>
      </c>
      <c r="M121" s="75">
        <v>544604000</v>
      </c>
      <c r="N121" s="16">
        <v>108921000</v>
      </c>
      <c r="O121" s="16">
        <v>0</v>
      </c>
      <c r="P121" s="18">
        <f t="shared" si="6"/>
        <v>0</v>
      </c>
    </row>
    <row r="122" spans="2:16" x14ac:dyDescent="0.25">
      <c r="B122" s="11">
        <v>120</v>
      </c>
      <c r="C122" s="13">
        <v>30367054</v>
      </c>
      <c r="D122" s="12" t="s">
        <v>99</v>
      </c>
      <c r="E122" s="12" t="s">
        <v>1423</v>
      </c>
      <c r="F122" s="12">
        <v>29</v>
      </c>
      <c r="G122" s="12">
        <v>29</v>
      </c>
      <c r="H122" s="12" t="s">
        <v>109</v>
      </c>
      <c r="I122" s="12" t="s">
        <v>122</v>
      </c>
      <c r="J122" s="12"/>
      <c r="K122" s="12" t="s">
        <v>1399</v>
      </c>
      <c r="L122" s="12" t="s">
        <v>71</v>
      </c>
      <c r="M122" s="75">
        <v>452022000</v>
      </c>
      <c r="N122" s="16">
        <v>67803300</v>
      </c>
      <c r="O122" s="16">
        <v>0</v>
      </c>
      <c r="P122" s="18">
        <f t="shared" si="6"/>
        <v>0</v>
      </c>
    </row>
    <row r="123" spans="2:16" x14ac:dyDescent="0.25">
      <c r="B123" s="11">
        <v>121</v>
      </c>
      <c r="C123" s="13">
        <v>40002699</v>
      </c>
      <c r="D123" s="12" t="s">
        <v>99</v>
      </c>
      <c r="E123" s="12" t="s">
        <v>1424</v>
      </c>
      <c r="F123" s="12">
        <v>29</v>
      </c>
      <c r="G123" s="12">
        <v>29</v>
      </c>
      <c r="H123" s="12" t="s">
        <v>109</v>
      </c>
      <c r="I123" s="12" t="s">
        <v>103</v>
      </c>
      <c r="J123" s="12"/>
      <c r="K123" s="12" t="s">
        <v>1401</v>
      </c>
      <c r="L123" s="12" t="s">
        <v>71</v>
      </c>
      <c r="M123" s="75">
        <v>147000000</v>
      </c>
      <c r="N123" s="16">
        <v>147000000</v>
      </c>
      <c r="O123" s="16">
        <v>0</v>
      </c>
      <c r="P123" s="18">
        <f t="shared" si="6"/>
        <v>0</v>
      </c>
    </row>
    <row r="124" spans="2:16" x14ac:dyDescent="0.25">
      <c r="B124" s="11">
        <v>122</v>
      </c>
      <c r="C124" s="13">
        <v>30484585</v>
      </c>
      <c r="D124" s="12" t="s">
        <v>99</v>
      </c>
      <c r="E124" s="12" t="s">
        <v>1425</v>
      </c>
      <c r="F124" s="12">
        <v>29</v>
      </c>
      <c r="G124" s="12">
        <v>29</v>
      </c>
      <c r="H124" s="12" t="s">
        <v>109</v>
      </c>
      <c r="I124" s="12" t="s">
        <v>122</v>
      </c>
      <c r="J124" s="12"/>
      <c r="K124" s="12" t="s">
        <v>1399</v>
      </c>
      <c r="L124" s="12" t="s">
        <v>71</v>
      </c>
      <c r="M124" s="75">
        <v>135664000</v>
      </c>
      <c r="N124" s="16">
        <v>0</v>
      </c>
      <c r="O124" s="16">
        <v>0</v>
      </c>
      <c r="P124" s="18">
        <v>0</v>
      </c>
    </row>
    <row r="125" spans="2:16" x14ac:dyDescent="0.25">
      <c r="B125" s="11">
        <v>123</v>
      </c>
      <c r="C125" s="13">
        <v>30149379</v>
      </c>
      <c r="D125" s="12" t="s">
        <v>99</v>
      </c>
      <c r="E125" s="12" t="s">
        <v>1426</v>
      </c>
      <c r="F125" s="12">
        <v>29</v>
      </c>
      <c r="G125" s="12">
        <v>29</v>
      </c>
      <c r="H125" s="12" t="s">
        <v>109</v>
      </c>
      <c r="I125" s="12" t="s">
        <v>103</v>
      </c>
      <c r="J125" s="12"/>
      <c r="K125" s="12" t="s">
        <v>1416</v>
      </c>
      <c r="L125" s="12" t="s">
        <v>71</v>
      </c>
      <c r="M125" s="75">
        <v>183526000</v>
      </c>
      <c r="N125" s="16">
        <v>0</v>
      </c>
      <c r="O125" s="16">
        <v>0</v>
      </c>
      <c r="P125" s="18">
        <v>0</v>
      </c>
    </row>
    <row r="126" spans="2:16" x14ac:dyDescent="0.25">
      <c r="B126" s="11">
        <v>124</v>
      </c>
      <c r="C126" s="13">
        <v>30356023</v>
      </c>
      <c r="D126" s="12" t="s">
        <v>99</v>
      </c>
      <c r="E126" s="12" t="s">
        <v>1427</v>
      </c>
      <c r="F126" s="12">
        <v>29</v>
      </c>
      <c r="G126" s="12">
        <v>29</v>
      </c>
      <c r="H126" s="12" t="s">
        <v>109</v>
      </c>
      <c r="I126" s="12" t="s">
        <v>103</v>
      </c>
      <c r="J126" s="12"/>
      <c r="K126" s="12" t="s">
        <v>1428</v>
      </c>
      <c r="L126" s="12" t="s">
        <v>71</v>
      </c>
      <c r="M126" s="75">
        <v>62049000</v>
      </c>
      <c r="N126" s="16">
        <v>0</v>
      </c>
      <c r="O126" s="16">
        <v>0</v>
      </c>
      <c r="P126" s="18">
        <v>0</v>
      </c>
    </row>
    <row r="127" spans="2:16" x14ac:dyDescent="0.25">
      <c r="B127" s="11">
        <v>125</v>
      </c>
      <c r="C127" s="13">
        <v>30361086</v>
      </c>
      <c r="D127" s="12" t="s">
        <v>99</v>
      </c>
      <c r="E127" s="12" t="s">
        <v>1429</v>
      </c>
      <c r="F127" s="12">
        <v>29</v>
      </c>
      <c r="G127" s="12">
        <v>29</v>
      </c>
      <c r="H127" s="12" t="s">
        <v>109</v>
      </c>
      <c r="I127" s="12" t="s">
        <v>103</v>
      </c>
      <c r="J127" s="12"/>
      <c r="K127" s="12" t="s">
        <v>1430</v>
      </c>
      <c r="L127" s="12" t="s">
        <v>71</v>
      </c>
      <c r="M127" s="75">
        <v>52770000</v>
      </c>
      <c r="N127" s="16">
        <v>0</v>
      </c>
      <c r="O127" s="16">
        <v>0</v>
      </c>
      <c r="P127" s="18">
        <v>0</v>
      </c>
    </row>
    <row r="128" spans="2:16" x14ac:dyDescent="0.25">
      <c r="B128" s="11">
        <v>126</v>
      </c>
      <c r="C128" s="13">
        <v>30465884</v>
      </c>
      <c r="D128" s="12" t="s">
        <v>99</v>
      </c>
      <c r="E128" s="12" t="s">
        <v>1431</v>
      </c>
      <c r="F128" s="12">
        <v>29</v>
      </c>
      <c r="G128" s="12">
        <v>29</v>
      </c>
      <c r="H128" s="12" t="s">
        <v>109</v>
      </c>
      <c r="I128" s="12" t="s">
        <v>122</v>
      </c>
      <c r="J128" s="12"/>
      <c r="K128" s="12" t="s">
        <v>1399</v>
      </c>
      <c r="L128" s="12" t="s">
        <v>71</v>
      </c>
      <c r="M128" s="75">
        <v>500870000</v>
      </c>
      <c r="N128" s="16">
        <v>0</v>
      </c>
      <c r="O128" s="16">
        <v>0</v>
      </c>
      <c r="P128" s="18">
        <v>0</v>
      </c>
    </row>
    <row r="129" spans="2:16" x14ac:dyDescent="0.25">
      <c r="B129" s="11">
        <v>127</v>
      </c>
      <c r="C129" s="13">
        <v>30469936</v>
      </c>
      <c r="D129" s="12" t="s">
        <v>99</v>
      </c>
      <c r="E129" s="12" t="s">
        <v>1432</v>
      </c>
      <c r="F129" s="12">
        <v>29</v>
      </c>
      <c r="G129" s="12">
        <v>29</v>
      </c>
      <c r="H129" s="12" t="s">
        <v>109</v>
      </c>
      <c r="I129" s="12" t="s">
        <v>103</v>
      </c>
      <c r="J129" s="12"/>
      <c r="K129" s="12" t="s">
        <v>1418</v>
      </c>
      <c r="L129" s="12" t="s">
        <v>71</v>
      </c>
      <c r="M129" s="75">
        <v>59450000</v>
      </c>
      <c r="N129" s="16">
        <v>0</v>
      </c>
      <c r="O129" s="16">
        <v>0</v>
      </c>
      <c r="P129" s="18">
        <v>0</v>
      </c>
    </row>
    <row r="130" spans="2:16" x14ac:dyDescent="0.25">
      <c r="B130" s="11">
        <v>128</v>
      </c>
      <c r="C130" s="13">
        <v>30486254</v>
      </c>
      <c r="D130" s="12" t="s">
        <v>99</v>
      </c>
      <c r="E130" s="12" t="s">
        <v>1433</v>
      </c>
      <c r="F130" s="12">
        <v>29</v>
      </c>
      <c r="G130" s="12">
        <v>29</v>
      </c>
      <c r="H130" s="12" t="s">
        <v>109</v>
      </c>
      <c r="I130" s="12" t="s">
        <v>103</v>
      </c>
      <c r="J130" s="12"/>
      <c r="K130" s="12" t="s">
        <v>1401</v>
      </c>
      <c r="L130" s="12" t="s">
        <v>71</v>
      </c>
      <c r="M130" s="75">
        <v>202241000</v>
      </c>
      <c r="N130" s="16">
        <v>0</v>
      </c>
      <c r="O130" s="16">
        <v>0</v>
      </c>
      <c r="P130" s="18">
        <v>0</v>
      </c>
    </row>
    <row r="131" spans="2:16" x14ac:dyDescent="0.25">
      <c r="B131" s="11">
        <v>129</v>
      </c>
      <c r="C131" s="13">
        <v>40002436</v>
      </c>
      <c r="D131" s="12" t="s">
        <v>99</v>
      </c>
      <c r="E131" s="12" t="s">
        <v>1798</v>
      </c>
      <c r="F131" s="12">
        <v>29</v>
      </c>
      <c r="G131" s="12">
        <v>29</v>
      </c>
      <c r="H131" s="12" t="s">
        <v>109</v>
      </c>
      <c r="I131" s="12" t="s">
        <v>103</v>
      </c>
      <c r="J131" s="12"/>
      <c r="K131" s="12" t="s">
        <v>1401</v>
      </c>
      <c r="L131" s="12" t="s">
        <v>71</v>
      </c>
      <c r="M131" s="75">
        <v>36296000</v>
      </c>
      <c r="N131" s="16">
        <v>0</v>
      </c>
      <c r="O131" s="16">
        <v>0</v>
      </c>
      <c r="P131" s="18">
        <v>0</v>
      </c>
    </row>
    <row r="132" spans="2:16" x14ac:dyDescent="0.25">
      <c r="B132" s="11">
        <v>130</v>
      </c>
      <c r="C132" s="13">
        <v>30484223</v>
      </c>
      <c r="D132" s="12" t="s">
        <v>99</v>
      </c>
      <c r="E132" s="12" t="s">
        <v>1434</v>
      </c>
      <c r="F132" s="12">
        <v>29</v>
      </c>
      <c r="G132" s="12">
        <v>29</v>
      </c>
      <c r="H132" s="12" t="s">
        <v>109</v>
      </c>
      <c r="I132" s="12" t="s">
        <v>103</v>
      </c>
      <c r="J132" s="12"/>
      <c r="K132" s="12" t="s">
        <v>1799</v>
      </c>
      <c r="L132" s="12" t="s">
        <v>71</v>
      </c>
      <c r="M132" s="75">
        <v>85380000</v>
      </c>
      <c r="N132" s="16">
        <v>0</v>
      </c>
      <c r="O132" s="16">
        <v>0</v>
      </c>
      <c r="P132" s="18">
        <v>0</v>
      </c>
    </row>
    <row r="133" spans="2:16" x14ac:dyDescent="0.25">
      <c r="B133" s="11">
        <v>131</v>
      </c>
      <c r="C133" s="13">
        <v>30459948</v>
      </c>
      <c r="D133" s="12" t="s">
        <v>99</v>
      </c>
      <c r="E133" s="12" t="s">
        <v>1436</v>
      </c>
      <c r="F133" s="12">
        <v>29</v>
      </c>
      <c r="G133" s="12">
        <v>29</v>
      </c>
      <c r="H133" s="12" t="s">
        <v>109</v>
      </c>
      <c r="I133" s="12" t="s">
        <v>103</v>
      </c>
      <c r="J133" s="12"/>
      <c r="K133" s="12" t="s">
        <v>1428</v>
      </c>
      <c r="L133" s="12" t="s">
        <v>71</v>
      </c>
      <c r="M133" s="75">
        <v>72194000</v>
      </c>
      <c r="N133" s="16">
        <v>0</v>
      </c>
      <c r="O133" s="16">
        <v>0</v>
      </c>
      <c r="P133" s="18">
        <v>0</v>
      </c>
    </row>
    <row r="134" spans="2:16" x14ac:dyDescent="0.25">
      <c r="B134" s="11">
        <v>132</v>
      </c>
      <c r="C134" s="13">
        <v>40001296</v>
      </c>
      <c r="D134" s="12" t="s">
        <v>99</v>
      </c>
      <c r="E134" s="12" t="s">
        <v>1437</v>
      </c>
      <c r="F134" s="12">
        <v>29</v>
      </c>
      <c r="G134" s="12">
        <v>29</v>
      </c>
      <c r="H134" s="12" t="s">
        <v>109</v>
      </c>
      <c r="I134" s="12" t="s">
        <v>103</v>
      </c>
      <c r="J134" s="12"/>
      <c r="K134" s="12" t="s">
        <v>1401</v>
      </c>
      <c r="L134" s="12" t="s">
        <v>71</v>
      </c>
      <c r="M134" s="75">
        <v>88628000</v>
      </c>
      <c r="N134" s="16">
        <v>0</v>
      </c>
      <c r="O134" s="16">
        <v>0</v>
      </c>
      <c r="P134" s="18">
        <v>0</v>
      </c>
    </row>
    <row r="135" spans="2:16" x14ac:dyDescent="0.25">
      <c r="B135" s="11">
        <v>133</v>
      </c>
      <c r="C135" s="13">
        <v>40002436</v>
      </c>
      <c r="D135" s="12" t="s">
        <v>99</v>
      </c>
      <c r="E135" s="12" t="s">
        <v>1800</v>
      </c>
      <c r="F135" s="12">
        <v>29</v>
      </c>
      <c r="G135" s="12">
        <v>29</v>
      </c>
      <c r="H135" s="12" t="s">
        <v>109</v>
      </c>
      <c r="I135" s="12" t="s">
        <v>103</v>
      </c>
      <c r="J135" s="12"/>
      <c r="K135" s="12" t="s">
        <v>1401</v>
      </c>
      <c r="L135" s="12" t="s">
        <v>71</v>
      </c>
      <c r="M135" s="75">
        <v>76041000</v>
      </c>
      <c r="N135" s="16">
        <v>0</v>
      </c>
      <c r="O135" s="16">
        <v>0</v>
      </c>
      <c r="P135" s="18">
        <v>0</v>
      </c>
    </row>
    <row r="136" spans="2:16" x14ac:dyDescent="0.25">
      <c r="B136" s="11">
        <v>134</v>
      </c>
      <c r="C136" s="13">
        <v>30459964</v>
      </c>
      <c r="D136" s="12" t="s">
        <v>99</v>
      </c>
      <c r="E136" s="12" t="s">
        <v>1403</v>
      </c>
      <c r="F136" s="12">
        <v>29</v>
      </c>
      <c r="G136" s="12">
        <v>29</v>
      </c>
      <c r="H136" s="12" t="s">
        <v>109</v>
      </c>
      <c r="I136" s="12" t="s">
        <v>103</v>
      </c>
      <c r="J136" s="12"/>
      <c r="K136" s="12" t="s">
        <v>1401</v>
      </c>
      <c r="L136" s="12" t="s">
        <v>71</v>
      </c>
      <c r="M136" s="75">
        <v>53026000</v>
      </c>
      <c r="N136" s="16">
        <v>0</v>
      </c>
      <c r="O136" s="16">
        <v>0</v>
      </c>
      <c r="P136" s="18">
        <v>0</v>
      </c>
    </row>
    <row r="137" spans="2:16" x14ac:dyDescent="0.25">
      <c r="B137" s="11">
        <v>135</v>
      </c>
      <c r="C137" s="13">
        <v>30072038</v>
      </c>
      <c r="D137" s="12" t="s">
        <v>99</v>
      </c>
      <c r="E137" s="12" t="s">
        <v>1441</v>
      </c>
      <c r="F137" s="12">
        <v>31</v>
      </c>
      <c r="G137" s="12">
        <v>31</v>
      </c>
      <c r="H137" s="12" t="s">
        <v>109</v>
      </c>
      <c r="I137" s="12" t="s">
        <v>103</v>
      </c>
      <c r="J137" s="12"/>
      <c r="K137" s="12" t="s">
        <v>1416</v>
      </c>
      <c r="L137" s="12" t="s">
        <v>71</v>
      </c>
      <c r="M137" s="75">
        <v>772601559</v>
      </c>
      <c r="N137" s="16">
        <v>732633</v>
      </c>
      <c r="O137" s="16">
        <v>732633</v>
      </c>
      <c r="P137" s="18">
        <f t="shared" ref="P137:P195" si="7">+O137/N137</f>
        <v>1</v>
      </c>
    </row>
    <row r="138" spans="2:16" x14ac:dyDescent="0.25">
      <c r="B138" s="11">
        <v>136</v>
      </c>
      <c r="C138" s="13">
        <v>20145618</v>
      </c>
      <c r="D138" s="12" t="s">
        <v>99</v>
      </c>
      <c r="E138" s="12" t="s">
        <v>1442</v>
      </c>
      <c r="F138" s="12">
        <v>31</v>
      </c>
      <c r="G138" s="12">
        <v>31</v>
      </c>
      <c r="H138" s="12" t="s">
        <v>109</v>
      </c>
      <c r="I138" s="12" t="s">
        <v>103</v>
      </c>
      <c r="J138" s="12"/>
      <c r="K138" s="12" t="s">
        <v>1440</v>
      </c>
      <c r="L138" s="12" t="s">
        <v>71</v>
      </c>
      <c r="M138" s="75">
        <v>109120726</v>
      </c>
      <c r="N138" s="16">
        <v>1085875</v>
      </c>
      <c r="O138" s="16">
        <v>1085875</v>
      </c>
      <c r="P138" s="18">
        <f t="shared" si="7"/>
        <v>1</v>
      </c>
    </row>
    <row r="139" spans="2:16" x14ac:dyDescent="0.25">
      <c r="B139" s="11">
        <v>137</v>
      </c>
      <c r="C139" s="13">
        <v>30063630</v>
      </c>
      <c r="D139" s="12" t="s">
        <v>99</v>
      </c>
      <c r="E139" s="12" t="s">
        <v>1443</v>
      </c>
      <c r="F139" s="12">
        <v>31</v>
      </c>
      <c r="G139" s="12">
        <v>31</v>
      </c>
      <c r="H139" s="12" t="s">
        <v>109</v>
      </c>
      <c r="I139" s="12" t="s">
        <v>103</v>
      </c>
      <c r="J139" s="12"/>
      <c r="K139" s="12" t="s">
        <v>1418</v>
      </c>
      <c r="L139" s="12" t="s">
        <v>71</v>
      </c>
      <c r="M139" s="75">
        <v>4098340110</v>
      </c>
      <c r="N139" s="16">
        <v>0</v>
      </c>
      <c r="O139" s="16">
        <v>0</v>
      </c>
      <c r="P139" s="18">
        <v>0</v>
      </c>
    </row>
    <row r="140" spans="2:16" x14ac:dyDescent="0.25">
      <c r="B140" s="11">
        <v>138</v>
      </c>
      <c r="C140" s="13">
        <v>30082411</v>
      </c>
      <c r="D140" s="12" t="s">
        <v>99</v>
      </c>
      <c r="E140" s="12" t="s">
        <v>1444</v>
      </c>
      <c r="F140" s="12">
        <v>31</v>
      </c>
      <c r="G140" s="12">
        <v>31</v>
      </c>
      <c r="H140" s="12" t="s">
        <v>109</v>
      </c>
      <c r="I140" s="12" t="s">
        <v>103</v>
      </c>
      <c r="J140" s="12"/>
      <c r="K140" s="12" t="s">
        <v>1438</v>
      </c>
      <c r="L140" s="12" t="s">
        <v>71</v>
      </c>
      <c r="M140" s="75">
        <v>2496777199</v>
      </c>
      <c r="N140" s="16">
        <v>1363992</v>
      </c>
      <c r="O140" s="16">
        <v>2383235</v>
      </c>
      <c r="P140" s="18">
        <f t="shared" si="7"/>
        <v>1.747249983870873</v>
      </c>
    </row>
    <row r="141" spans="2:16" x14ac:dyDescent="0.25">
      <c r="B141" s="11">
        <v>139</v>
      </c>
      <c r="C141" s="13">
        <v>30045318</v>
      </c>
      <c r="D141" s="12" t="s">
        <v>99</v>
      </c>
      <c r="E141" s="12" t="s">
        <v>1445</v>
      </c>
      <c r="F141" s="12">
        <v>31</v>
      </c>
      <c r="G141" s="12">
        <v>31</v>
      </c>
      <c r="H141" s="12" t="s">
        <v>109</v>
      </c>
      <c r="I141" s="12" t="s">
        <v>103</v>
      </c>
      <c r="J141" s="12"/>
      <c r="K141" s="12" t="s">
        <v>1414</v>
      </c>
      <c r="L141" s="12" t="s">
        <v>71</v>
      </c>
      <c r="M141" s="75">
        <v>4722732000</v>
      </c>
      <c r="N141" s="16">
        <v>528632361.59999961</v>
      </c>
      <c r="O141" s="16">
        <v>164183845</v>
      </c>
      <c r="P141" s="18">
        <f t="shared" si="7"/>
        <v>0.31058228161262863</v>
      </c>
    </row>
    <row r="142" spans="2:16" x14ac:dyDescent="0.25">
      <c r="B142" s="11">
        <v>140</v>
      </c>
      <c r="C142" s="13">
        <v>30071801</v>
      </c>
      <c r="D142" s="12" t="s">
        <v>99</v>
      </c>
      <c r="E142" s="12" t="s">
        <v>1446</v>
      </c>
      <c r="F142" s="12">
        <v>31</v>
      </c>
      <c r="G142" s="12">
        <v>31</v>
      </c>
      <c r="H142" s="12" t="s">
        <v>653</v>
      </c>
      <c r="I142" s="12" t="s">
        <v>103</v>
      </c>
      <c r="J142" s="12"/>
      <c r="K142" s="12" t="s">
        <v>1421</v>
      </c>
      <c r="L142" s="12" t="s">
        <v>71</v>
      </c>
      <c r="M142" s="75">
        <v>12920000</v>
      </c>
      <c r="N142" s="16">
        <v>0</v>
      </c>
      <c r="O142" s="16">
        <v>0</v>
      </c>
      <c r="P142" s="18">
        <v>0</v>
      </c>
    </row>
    <row r="143" spans="2:16" x14ac:dyDescent="0.25">
      <c r="B143" s="11">
        <v>141</v>
      </c>
      <c r="C143" s="13">
        <v>30062448</v>
      </c>
      <c r="D143" s="12" t="s">
        <v>99</v>
      </c>
      <c r="E143" s="12" t="s">
        <v>1447</v>
      </c>
      <c r="F143" s="12">
        <v>31</v>
      </c>
      <c r="G143" s="12">
        <v>31</v>
      </c>
      <c r="H143" s="12" t="s">
        <v>653</v>
      </c>
      <c r="I143" s="12" t="s">
        <v>122</v>
      </c>
      <c r="J143" s="12"/>
      <c r="K143" s="12" t="s">
        <v>1399</v>
      </c>
      <c r="L143" s="12" t="s">
        <v>71</v>
      </c>
      <c r="M143" s="75">
        <v>630103000</v>
      </c>
      <c r="N143" s="16">
        <v>112305126.99999999</v>
      </c>
      <c r="O143" s="16">
        <v>0</v>
      </c>
      <c r="P143" s="18">
        <f t="shared" si="7"/>
        <v>0</v>
      </c>
    </row>
    <row r="144" spans="2:16" x14ac:dyDescent="0.25">
      <c r="B144" s="11">
        <v>142</v>
      </c>
      <c r="C144" s="13">
        <v>30036305</v>
      </c>
      <c r="D144" s="12" t="s">
        <v>99</v>
      </c>
      <c r="E144" s="12" t="s">
        <v>1448</v>
      </c>
      <c r="F144" s="12">
        <v>31</v>
      </c>
      <c r="G144" s="12">
        <v>31</v>
      </c>
      <c r="H144" s="12" t="s">
        <v>109</v>
      </c>
      <c r="I144" s="12" t="s">
        <v>103</v>
      </c>
      <c r="J144" s="12"/>
      <c r="K144" s="12" t="s">
        <v>1438</v>
      </c>
      <c r="L144" s="12" t="s">
        <v>71</v>
      </c>
      <c r="M144" s="75">
        <v>2330064000</v>
      </c>
      <c r="N144" s="16">
        <v>4200700</v>
      </c>
      <c r="O144" s="16">
        <v>4200700</v>
      </c>
      <c r="P144" s="18">
        <f t="shared" si="7"/>
        <v>1</v>
      </c>
    </row>
    <row r="145" spans="2:16" x14ac:dyDescent="0.25">
      <c r="B145" s="11">
        <v>143</v>
      </c>
      <c r="C145" s="13">
        <v>30065234</v>
      </c>
      <c r="D145" s="12" t="s">
        <v>99</v>
      </c>
      <c r="E145" s="12" t="s">
        <v>1449</v>
      </c>
      <c r="F145" s="12">
        <v>31</v>
      </c>
      <c r="G145" s="12">
        <v>31</v>
      </c>
      <c r="H145" s="12" t="s">
        <v>109</v>
      </c>
      <c r="I145" s="12" t="s">
        <v>103</v>
      </c>
      <c r="J145" s="12"/>
      <c r="K145" s="12" t="s">
        <v>1397</v>
      </c>
      <c r="L145" s="12" t="s">
        <v>71</v>
      </c>
      <c r="M145" s="75">
        <v>6019515000</v>
      </c>
      <c r="N145" s="16">
        <v>0</v>
      </c>
      <c r="O145" s="16">
        <v>5873683</v>
      </c>
      <c r="P145" s="18">
        <v>0</v>
      </c>
    </row>
    <row r="146" spans="2:16" x14ac:dyDescent="0.25">
      <c r="B146" s="11">
        <v>144</v>
      </c>
      <c r="C146" s="13">
        <v>20169586</v>
      </c>
      <c r="D146" s="12" t="s">
        <v>99</v>
      </c>
      <c r="E146" s="12" t="s">
        <v>1450</v>
      </c>
      <c r="F146" s="12">
        <v>31</v>
      </c>
      <c r="G146" s="12">
        <v>31</v>
      </c>
      <c r="H146" s="12" t="s">
        <v>109</v>
      </c>
      <c r="I146" s="12" t="s">
        <v>103</v>
      </c>
      <c r="J146" s="12"/>
      <c r="K146" s="12" t="s">
        <v>1397</v>
      </c>
      <c r="L146" s="12" t="s">
        <v>71</v>
      </c>
      <c r="M146" s="75">
        <v>14704077132</v>
      </c>
      <c r="N146" s="16">
        <v>1922080000</v>
      </c>
      <c r="O146" s="16">
        <v>483977499</v>
      </c>
      <c r="P146" s="18">
        <f t="shared" si="7"/>
        <v>0.25179883199450598</v>
      </c>
    </row>
    <row r="147" spans="2:16" x14ac:dyDescent="0.25">
      <c r="B147" s="11">
        <v>145</v>
      </c>
      <c r="C147" s="13">
        <v>20106396</v>
      </c>
      <c r="D147" s="12" t="s">
        <v>99</v>
      </c>
      <c r="E147" s="12" t="s">
        <v>1451</v>
      </c>
      <c r="F147" s="12">
        <v>31</v>
      </c>
      <c r="G147" s="12">
        <v>31</v>
      </c>
      <c r="H147" s="12" t="s">
        <v>109</v>
      </c>
      <c r="I147" s="12" t="s">
        <v>103</v>
      </c>
      <c r="J147" s="12"/>
      <c r="K147" s="12" t="s">
        <v>1401</v>
      </c>
      <c r="L147" s="12" t="s">
        <v>71</v>
      </c>
      <c r="M147" s="75">
        <v>4896806000</v>
      </c>
      <c r="N147" s="16">
        <v>3366068000</v>
      </c>
      <c r="O147" s="16">
        <v>1437398838</v>
      </c>
      <c r="P147" s="18">
        <f t="shared" si="7"/>
        <v>0.42702608444036189</v>
      </c>
    </row>
    <row r="148" spans="2:16" x14ac:dyDescent="0.25">
      <c r="B148" s="11">
        <v>146</v>
      </c>
      <c r="C148" s="13">
        <v>30101961</v>
      </c>
      <c r="D148" s="12" t="s">
        <v>99</v>
      </c>
      <c r="E148" s="12" t="s">
        <v>1452</v>
      </c>
      <c r="F148" s="12">
        <v>31</v>
      </c>
      <c r="G148" s="12">
        <v>31</v>
      </c>
      <c r="H148" s="12" t="s">
        <v>109</v>
      </c>
      <c r="I148" s="12" t="s">
        <v>103</v>
      </c>
      <c r="J148" s="12"/>
      <c r="K148" s="12" t="s">
        <v>1453</v>
      </c>
      <c r="L148" s="12" t="s">
        <v>71</v>
      </c>
      <c r="M148" s="75">
        <v>1510331867</v>
      </c>
      <c r="N148" s="16">
        <v>1036377.9999999999</v>
      </c>
      <c r="O148" s="16">
        <v>1036377.9999999999</v>
      </c>
      <c r="P148" s="18">
        <f t="shared" si="7"/>
        <v>1</v>
      </c>
    </row>
    <row r="149" spans="2:16" x14ac:dyDescent="0.25">
      <c r="B149" s="11">
        <v>147</v>
      </c>
      <c r="C149" s="13">
        <v>30065689</v>
      </c>
      <c r="D149" s="12" t="s">
        <v>99</v>
      </c>
      <c r="E149" s="12" t="s">
        <v>1454</v>
      </c>
      <c r="F149" s="12">
        <v>31</v>
      </c>
      <c r="G149" s="12">
        <v>31</v>
      </c>
      <c r="H149" s="12" t="s">
        <v>653</v>
      </c>
      <c r="I149" s="12" t="s">
        <v>103</v>
      </c>
      <c r="J149" s="12"/>
      <c r="K149" s="12" t="s">
        <v>1435</v>
      </c>
      <c r="L149" s="12" t="s">
        <v>71</v>
      </c>
      <c r="M149" s="75">
        <v>500000000</v>
      </c>
      <c r="N149" s="16">
        <v>0</v>
      </c>
      <c r="O149" s="16">
        <v>0</v>
      </c>
      <c r="P149" s="18">
        <v>0</v>
      </c>
    </row>
    <row r="150" spans="2:16" x14ac:dyDescent="0.25">
      <c r="B150" s="11">
        <v>148</v>
      </c>
      <c r="C150" s="13">
        <v>20188777</v>
      </c>
      <c r="D150" s="12" t="s">
        <v>99</v>
      </c>
      <c r="E150" s="12" t="s">
        <v>1455</v>
      </c>
      <c r="F150" s="12">
        <v>31</v>
      </c>
      <c r="G150" s="12">
        <v>31</v>
      </c>
      <c r="H150" s="12" t="s">
        <v>653</v>
      </c>
      <c r="I150" s="12" t="s">
        <v>103</v>
      </c>
      <c r="J150" s="12"/>
      <c r="K150" s="12" t="s">
        <v>1435</v>
      </c>
      <c r="L150" s="12" t="s">
        <v>71</v>
      </c>
      <c r="M150" s="75">
        <v>515000000</v>
      </c>
      <c r="N150" s="16">
        <v>0</v>
      </c>
      <c r="O150" s="16">
        <v>0</v>
      </c>
      <c r="P150" s="18">
        <v>0</v>
      </c>
    </row>
    <row r="151" spans="2:16" x14ac:dyDescent="0.25">
      <c r="B151" s="11">
        <v>149</v>
      </c>
      <c r="C151" s="13">
        <v>30086926</v>
      </c>
      <c r="D151" s="12" t="s">
        <v>99</v>
      </c>
      <c r="E151" s="12" t="s">
        <v>1456</v>
      </c>
      <c r="F151" s="12">
        <v>31</v>
      </c>
      <c r="G151" s="12">
        <v>31</v>
      </c>
      <c r="H151" s="12" t="s">
        <v>109</v>
      </c>
      <c r="I151" s="12" t="s">
        <v>103</v>
      </c>
      <c r="J151" s="12"/>
      <c r="K151" s="12" t="s">
        <v>1412</v>
      </c>
      <c r="L151" s="12" t="s">
        <v>71</v>
      </c>
      <c r="M151" s="75">
        <v>1580912000</v>
      </c>
      <c r="N151" s="16">
        <v>11521667</v>
      </c>
      <c r="O151" s="16">
        <v>11521667</v>
      </c>
      <c r="P151" s="18">
        <f t="shared" si="7"/>
        <v>1</v>
      </c>
    </row>
    <row r="152" spans="2:16" x14ac:dyDescent="0.25">
      <c r="B152" s="11">
        <v>150</v>
      </c>
      <c r="C152" s="13">
        <v>20183456</v>
      </c>
      <c r="D152" s="12" t="s">
        <v>99</v>
      </c>
      <c r="E152" s="12" t="s">
        <v>1457</v>
      </c>
      <c r="F152" s="12">
        <v>31</v>
      </c>
      <c r="G152" s="12">
        <v>31</v>
      </c>
      <c r="H152" s="12" t="s">
        <v>109</v>
      </c>
      <c r="I152" s="12" t="s">
        <v>103</v>
      </c>
      <c r="J152" s="12"/>
      <c r="K152" s="12" t="s">
        <v>1414</v>
      </c>
      <c r="L152" s="12" t="s">
        <v>71</v>
      </c>
      <c r="M152" s="75">
        <v>11486494889.999996</v>
      </c>
      <c r="N152" s="16">
        <v>0</v>
      </c>
      <c r="O152" s="16">
        <v>0</v>
      </c>
      <c r="P152" s="18">
        <v>0</v>
      </c>
    </row>
    <row r="153" spans="2:16" x14ac:dyDescent="0.25">
      <c r="B153" s="11">
        <v>151</v>
      </c>
      <c r="C153" s="13">
        <v>30064704</v>
      </c>
      <c r="D153" s="12" t="s">
        <v>99</v>
      </c>
      <c r="E153" s="12" t="s">
        <v>1458</v>
      </c>
      <c r="F153" s="12">
        <v>31</v>
      </c>
      <c r="G153" s="12">
        <v>31</v>
      </c>
      <c r="H153" s="12" t="s">
        <v>109</v>
      </c>
      <c r="I153" s="12" t="s">
        <v>103</v>
      </c>
      <c r="J153" s="12"/>
      <c r="K153" s="12" t="s">
        <v>1440</v>
      </c>
      <c r="L153" s="12" t="s">
        <v>71</v>
      </c>
      <c r="M153" s="75">
        <v>687818000</v>
      </c>
      <c r="N153" s="16">
        <v>29746757</v>
      </c>
      <c r="O153" s="16">
        <v>29746757</v>
      </c>
      <c r="P153" s="18">
        <f t="shared" si="7"/>
        <v>1</v>
      </c>
    </row>
    <row r="154" spans="2:16" x14ac:dyDescent="0.25">
      <c r="B154" s="11">
        <v>152</v>
      </c>
      <c r="C154" s="13">
        <v>30063759</v>
      </c>
      <c r="D154" s="12" t="s">
        <v>99</v>
      </c>
      <c r="E154" s="12" t="s">
        <v>1459</v>
      </c>
      <c r="F154" s="12">
        <v>31</v>
      </c>
      <c r="G154" s="12">
        <v>31</v>
      </c>
      <c r="H154" s="12" t="s">
        <v>109</v>
      </c>
      <c r="I154" s="12" t="s">
        <v>103</v>
      </c>
      <c r="J154" s="12"/>
      <c r="K154" s="12" t="s">
        <v>1428</v>
      </c>
      <c r="L154" s="12" t="s">
        <v>71</v>
      </c>
      <c r="M154" s="75">
        <v>2564123815</v>
      </c>
      <c r="N154" s="16">
        <v>817000511</v>
      </c>
      <c r="O154" s="16">
        <v>328829481</v>
      </c>
      <c r="P154" s="18">
        <f t="shared" si="7"/>
        <v>0.40248381313435921</v>
      </c>
    </row>
    <row r="155" spans="2:16" x14ac:dyDescent="0.25">
      <c r="B155" s="11">
        <v>153</v>
      </c>
      <c r="C155" s="13">
        <v>30073178</v>
      </c>
      <c r="D155" s="12" t="s">
        <v>99</v>
      </c>
      <c r="E155" s="12" t="s">
        <v>1460</v>
      </c>
      <c r="F155" s="12">
        <v>31</v>
      </c>
      <c r="G155" s="12">
        <v>31</v>
      </c>
      <c r="H155" s="12" t="s">
        <v>109</v>
      </c>
      <c r="I155" s="12" t="s">
        <v>103</v>
      </c>
      <c r="J155" s="12"/>
      <c r="K155" s="12" t="s">
        <v>1430</v>
      </c>
      <c r="L155" s="12" t="s">
        <v>71</v>
      </c>
      <c r="M155" s="75">
        <v>3826703601</v>
      </c>
      <c r="N155" s="16">
        <v>0</v>
      </c>
      <c r="O155" s="16">
        <v>0</v>
      </c>
      <c r="P155" s="18">
        <v>0</v>
      </c>
    </row>
    <row r="156" spans="2:16" x14ac:dyDescent="0.25">
      <c r="B156" s="11">
        <v>154</v>
      </c>
      <c r="C156" s="13">
        <v>30073621</v>
      </c>
      <c r="D156" s="12" t="s">
        <v>99</v>
      </c>
      <c r="E156" s="12" t="s">
        <v>1461</v>
      </c>
      <c r="F156" s="12">
        <v>31</v>
      </c>
      <c r="G156" s="12">
        <v>31</v>
      </c>
      <c r="H156" s="12" t="s">
        <v>109</v>
      </c>
      <c r="I156" s="12" t="s">
        <v>103</v>
      </c>
      <c r="J156" s="12"/>
      <c r="K156" s="12" t="s">
        <v>1430</v>
      </c>
      <c r="L156" s="12" t="s">
        <v>71</v>
      </c>
      <c r="M156" s="75">
        <v>119920000</v>
      </c>
      <c r="N156" s="16">
        <v>119920000</v>
      </c>
      <c r="O156" s="16">
        <v>119918837</v>
      </c>
      <c r="P156" s="18">
        <f t="shared" si="7"/>
        <v>0.99999030186791193</v>
      </c>
    </row>
    <row r="157" spans="2:16" x14ac:dyDescent="0.25">
      <c r="B157" s="11">
        <v>155</v>
      </c>
      <c r="C157" s="13">
        <v>30098093</v>
      </c>
      <c r="D157" s="12" t="s">
        <v>99</v>
      </c>
      <c r="E157" s="12" t="s">
        <v>1462</v>
      </c>
      <c r="F157" s="12">
        <v>31</v>
      </c>
      <c r="G157" s="12">
        <v>31</v>
      </c>
      <c r="H157" s="12" t="s">
        <v>653</v>
      </c>
      <c r="I157" s="12" t="s">
        <v>103</v>
      </c>
      <c r="J157" s="12"/>
      <c r="K157" s="12" t="s">
        <v>1412</v>
      </c>
      <c r="L157" s="12" t="s">
        <v>71</v>
      </c>
      <c r="M157" s="75">
        <v>52981000</v>
      </c>
      <c r="N157" s="16">
        <v>33849148</v>
      </c>
      <c r="O157" s="16">
        <v>0</v>
      </c>
      <c r="P157" s="18">
        <f t="shared" si="7"/>
        <v>0</v>
      </c>
    </row>
    <row r="158" spans="2:16" x14ac:dyDescent="0.25">
      <c r="B158" s="11">
        <v>156</v>
      </c>
      <c r="C158" s="13">
        <v>30076607</v>
      </c>
      <c r="D158" s="12" t="s">
        <v>99</v>
      </c>
      <c r="E158" s="12" t="s">
        <v>1463</v>
      </c>
      <c r="F158" s="12">
        <v>31</v>
      </c>
      <c r="G158" s="12">
        <v>31</v>
      </c>
      <c r="H158" s="12" t="s">
        <v>653</v>
      </c>
      <c r="I158" s="12" t="s">
        <v>103</v>
      </c>
      <c r="J158" s="12"/>
      <c r="K158" s="12" t="s">
        <v>1430</v>
      </c>
      <c r="L158" s="12" t="s">
        <v>71</v>
      </c>
      <c r="M158" s="75">
        <v>93379000</v>
      </c>
      <c r="N158" s="16">
        <v>0</v>
      </c>
      <c r="O158" s="16">
        <v>0</v>
      </c>
      <c r="P158" s="18">
        <v>0</v>
      </c>
    </row>
    <row r="159" spans="2:16" x14ac:dyDescent="0.25">
      <c r="B159" s="11">
        <v>157</v>
      </c>
      <c r="C159" s="13">
        <v>30100128</v>
      </c>
      <c r="D159" s="12" t="s">
        <v>99</v>
      </c>
      <c r="E159" s="12" t="s">
        <v>1464</v>
      </c>
      <c r="F159" s="12">
        <v>31</v>
      </c>
      <c r="G159" s="12">
        <v>31</v>
      </c>
      <c r="H159" s="12" t="s">
        <v>653</v>
      </c>
      <c r="I159" s="12" t="s">
        <v>103</v>
      </c>
      <c r="J159" s="12"/>
      <c r="K159" s="12" t="s">
        <v>1465</v>
      </c>
      <c r="L159" s="12" t="s">
        <v>71</v>
      </c>
      <c r="M159" s="75">
        <v>53507956</v>
      </c>
      <c r="N159" s="16">
        <v>5240000</v>
      </c>
      <c r="O159" s="16">
        <v>5239000</v>
      </c>
      <c r="P159" s="18">
        <f t="shared" si="7"/>
        <v>0.9998091603053435</v>
      </c>
    </row>
    <row r="160" spans="2:16" x14ac:dyDescent="0.25">
      <c r="B160" s="11">
        <v>158</v>
      </c>
      <c r="C160" s="13">
        <v>30109718</v>
      </c>
      <c r="D160" s="12" t="s">
        <v>99</v>
      </c>
      <c r="E160" s="12" t="s">
        <v>1466</v>
      </c>
      <c r="F160" s="12">
        <v>31</v>
      </c>
      <c r="G160" s="12">
        <v>31</v>
      </c>
      <c r="H160" s="12" t="s">
        <v>653</v>
      </c>
      <c r="I160" s="12" t="s">
        <v>103</v>
      </c>
      <c r="J160" s="12"/>
      <c r="K160" s="12" t="s">
        <v>1465</v>
      </c>
      <c r="L160" s="12" t="s">
        <v>71</v>
      </c>
      <c r="M160" s="75">
        <v>29541835</v>
      </c>
      <c r="N160" s="16">
        <v>0</v>
      </c>
      <c r="O160" s="16">
        <v>0</v>
      </c>
      <c r="P160" s="18">
        <v>0</v>
      </c>
    </row>
    <row r="161" spans="2:16" x14ac:dyDescent="0.25">
      <c r="B161" s="11">
        <v>159</v>
      </c>
      <c r="C161" s="13">
        <v>30083861</v>
      </c>
      <c r="D161" s="12" t="s">
        <v>99</v>
      </c>
      <c r="E161" s="12" t="s">
        <v>1467</v>
      </c>
      <c r="F161" s="12">
        <v>31</v>
      </c>
      <c r="G161" s="12">
        <v>31</v>
      </c>
      <c r="H161" s="12" t="s">
        <v>109</v>
      </c>
      <c r="I161" s="12" t="s">
        <v>103</v>
      </c>
      <c r="J161" s="12"/>
      <c r="K161" s="12" t="s">
        <v>1453</v>
      </c>
      <c r="L161" s="12" t="s">
        <v>71</v>
      </c>
      <c r="M161" s="75">
        <v>528398639.00000006</v>
      </c>
      <c r="N161" s="16">
        <v>0</v>
      </c>
      <c r="O161" s="16">
        <v>0</v>
      </c>
      <c r="P161" s="18">
        <v>0</v>
      </c>
    </row>
    <row r="162" spans="2:16" x14ac:dyDescent="0.25">
      <c r="B162" s="11">
        <v>160</v>
      </c>
      <c r="C162" s="13">
        <v>30078672</v>
      </c>
      <c r="D162" s="12" t="s">
        <v>99</v>
      </c>
      <c r="E162" s="12" t="s">
        <v>1468</v>
      </c>
      <c r="F162" s="12">
        <v>31</v>
      </c>
      <c r="G162" s="12">
        <v>31</v>
      </c>
      <c r="H162" s="12" t="s">
        <v>653</v>
      </c>
      <c r="I162" s="12" t="s">
        <v>103</v>
      </c>
      <c r="J162" s="12"/>
      <c r="K162" s="12" t="s">
        <v>1397</v>
      </c>
      <c r="L162" s="12" t="s">
        <v>71</v>
      </c>
      <c r="M162" s="75">
        <v>69363000</v>
      </c>
      <c r="N162" s="16">
        <v>45992322</v>
      </c>
      <c r="O162" s="16">
        <v>870000</v>
      </c>
      <c r="P162" s="18">
        <f t="shared" si="7"/>
        <v>1.8916200838913939E-2</v>
      </c>
    </row>
    <row r="163" spans="2:16" x14ac:dyDescent="0.25">
      <c r="B163" s="11">
        <v>161</v>
      </c>
      <c r="C163" s="13">
        <v>30108980</v>
      </c>
      <c r="D163" s="12" t="s">
        <v>99</v>
      </c>
      <c r="E163" s="12" t="s">
        <v>1469</v>
      </c>
      <c r="F163" s="12">
        <v>31</v>
      </c>
      <c r="G163" s="12">
        <v>31</v>
      </c>
      <c r="H163" s="12" t="s">
        <v>109</v>
      </c>
      <c r="I163" s="12" t="s">
        <v>103</v>
      </c>
      <c r="J163" s="12"/>
      <c r="K163" s="12" t="s">
        <v>1397</v>
      </c>
      <c r="L163" s="12" t="s">
        <v>71</v>
      </c>
      <c r="M163" s="75">
        <v>511374000</v>
      </c>
      <c r="N163" s="16">
        <v>0</v>
      </c>
      <c r="O163" s="16">
        <v>0</v>
      </c>
      <c r="P163" s="18">
        <v>0</v>
      </c>
    </row>
    <row r="164" spans="2:16" x14ac:dyDescent="0.25">
      <c r="B164" s="11">
        <v>162</v>
      </c>
      <c r="C164" s="13">
        <v>30086690</v>
      </c>
      <c r="D164" s="12" t="s">
        <v>99</v>
      </c>
      <c r="E164" s="12" t="s">
        <v>1470</v>
      </c>
      <c r="F164" s="12">
        <v>31</v>
      </c>
      <c r="G164" s="12">
        <v>31</v>
      </c>
      <c r="H164" s="12" t="s">
        <v>109</v>
      </c>
      <c r="I164" s="12" t="s">
        <v>103</v>
      </c>
      <c r="J164" s="12"/>
      <c r="K164" s="12" t="s">
        <v>1421</v>
      </c>
      <c r="L164" s="12" t="s">
        <v>71</v>
      </c>
      <c r="M164" s="75">
        <v>4125892000</v>
      </c>
      <c r="N164" s="16">
        <v>411304700</v>
      </c>
      <c r="O164" s="16">
        <v>1081667</v>
      </c>
      <c r="P164" s="18">
        <f t="shared" si="7"/>
        <v>2.6298435199014259E-3</v>
      </c>
    </row>
    <row r="165" spans="2:16" x14ac:dyDescent="0.25">
      <c r="B165" s="11">
        <v>163</v>
      </c>
      <c r="C165" s="13">
        <v>30084242</v>
      </c>
      <c r="D165" s="12" t="s">
        <v>99</v>
      </c>
      <c r="E165" s="12" t="s">
        <v>1471</v>
      </c>
      <c r="F165" s="12">
        <v>31</v>
      </c>
      <c r="G165" s="12">
        <v>31</v>
      </c>
      <c r="H165" s="12" t="s">
        <v>109</v>
      </c>
      <c r="I165" s="12" t="s">
        <v>103</v>
      </c>
      <c r="J165" s="12"/>
      <c r="K165" s="12" t="s">
        <v>1439</v>
      </c>
      <c r="L165" s="12" t="s">
        <v>71</v>
      </c>
      <c r="M165" s="75">
        <v>2949564308</v>
      </c>
      <c r="N165" s="16">
        <v>24602592</v>
      </c>
      <c r="O165" s="16">
        <v>24602592</v>
      </c>
      <c r="P165" s="18">
        <f t="shared" si="7"/>
        <v>1</v>
      </c>
    </row>
    <row r="166" spans="2:16" x14ac:dyDescent="0.25">
      <c r="B166" s="11">
        <v>164</v>
      </c>
      <c r="C166" s="13">
        <v>30109832</v>
      </c>
      <c r="D166" s="12" t="s">
        <v>99</v>
      </c>
      <c r="E166" s="12" t="s">
        <v>1472</v>
      </c>
      <c r="F166" s="12">
        <v>31</v>
      </c>
      <c r="G166" s="12">
        <v>31</v>
      </c>
      <c r="H166" s="12" t="s">
        <v>653</v>
      </c>
      <c r="I166" s="12" t="s">
        <v>103</v>
      </c>
      <c r="J166" s="12"/>
      <c r="K166" s="12" t="s">
        <v>1414</v>
      </c>
      <c r="L166" s="12" t="s">
        <v>71</v>
      </c>
      <c r="M166" s="75">
        <v>37198764</v>
      </c>
      <c r="N166" s="16">
        <v>10093177.000000004</v>
      </c>
      <c r="O166" s="16">
        <v>0</v>
      </c>
      <c r="P166" s="18">
        <f t="shared" si="7"/>
        <v>0</v>
      </c>
    </row>
    <row r="167" spans="2:16" x14ac:dyDescent="0.25">
      <c r="B167" s="11">
        <v>165</v>
      </c>
      <c r="C167" s="13">
        <v>30109834</v>
      </c>
      <c r="D167" s="12" t="s">
        <v>99</v>
      </c>
      <c r="E167" s="12" t="s">
        <v>1473</v>
      </c>
      <c r="F167" s="12">
        <v>31</v>
      </c>
      <c r="G167" s="12">
        <v>31</v>
      </c>
      <c r="H167" s="12" t="s">
        <v>653</v>
      </c>
      <c r="I167" s="12" t="s">
        <v>103</v>
      </c>
      <c r="J167" s="12"/>
      <c r="K167" s="12" t="s">
        <v>1414</v>
      </c>
      <c r="L167" s="12" t="s">
        <v>71</v>
      </c>
      <c r="M167" s="75">
        <v>30073000</v>
      </c>
      <c r="N167" s="16">
        <v>7205000</v>
      </c>
      <c r="O167" s="16">
        <v>7205000</v>
      </c>
      <c r="P167" s="18">
        <f t="shared" si="7"/>
        <v>1</v>
      </c>
    </row>
    <row r="168" spans="2:16" x14ac:dyDescent="0.25">
      <c r="B168" s="11">
        <v>166</v>
      </c>
      <c r="C168" s="13">
        <v>30029614</v>
      </c>
      <c r="D168" s="12" t="s">
        <v>99</v>
      </c>
      <c r="E168" s="12" t="s">
        <v>1474</v>
      </c>
      <c r="F168" s="12">
        <v>31</v>
      </c>
      <c r="G168" s="12">
        <v>31</v>
      </c>
      <c r="H168" s="12" t="s">
        <v>109</v>
      </c>
      <c r="I168" s="12" t="s">
        <v>103</v>
      </c>
      <c r="J168" s="12"/>
      <c r="K168" s="12" t="s">
        <v>1435</v>
      </c>
      <c r="L168" s="12" t="s">
        <v>71</v>
      </c>
      <c r="M168" s="75">
        <v>10141030087</v>
      </c>
      <c r="N168" s="16">
        <v>12437624</v>
      </c>
      <c r="O168" s="16">
        <v>16017740</v>
      </c>
      <c r="P168" s="18">
        <f t="shared" si="7"/>
        <v>1.2878456528353004</v>
      </c>
    </row>
    <row r="169" spans="2:16" x14ac:dyDescent="0.25">
      <c r="B169" s="11">
        <v>167</v>
      </c>
      <c r="C169" s="13">
        <v>30101476</v>
      </c>
      <c r="D169" s="12" t="s">
        <v>99</v>
      </c>
      <c r="E169" s="12" t="s">
        <v>1475</v>
      </c>
      <c r="F169" s="12">
        <v>31</v>
      </c>
      <c r="G169" s="12">
        <v>31</v>
      </c>
      <c r="H169" s="12" t="s">
        <v>109</v>
      </c>
      <c r="I169" s="12" t="s">
        <v>168</v>
      </c>
      <c r="J169" s="12"/>
      <c r="K169" s="12" t="s">
        <v>1476</v>
      </c>
      <c r="L169" s="12" t="s">
        <v>71</v>
      </c>
      <c r="M169" s="75">
        <v>660189060</v>
      </c>
      <c r="N169" s="16">
        <v>14462060.000000056</v>
      </c>
      <c r="O169" s="16">
        <v>0</v>
      </c>
      <c r="P169" s="18">
        <f t="shared" si="7"/>
        <v>0</v>
      </c>
    </row>
    <row r="170" spans="2:16" x14ac:dyDescent="0.25">
      <c r="B170" s="11">
        <v>168</v>
      </c>
      <c r="C170" s="13">
        <v>30103795</v>
      </c>
      <c r="D170" s="12" t="s">
        <v>99</v>
      </c>
      <c r="E170" s="12" t="s">
        <v>1477</v>
      </c>
      <c r="F170" s="12">
        <v>31</v>
      </c>
      <c r="G170" s="12">
        <v>31</v>
      </c>
      <c r="H170" s="12" t="s">
        <v>653</v>
      </c>
      <c r="I170" s="12" t="s">
        <v>103</v>
      </c>
      <c r="J170" s="12"/>
      <c r="K170" s="12" t="s">
        <v>1428</v>
      </c>
      <c r="L170" s="12" t="s">
        <v>71</v>
      </c>
      <c r="M170" s="75">
        <v>37617000</v>
      </c>
      <c r="N170" s="16">
        <v>17052500</v>
      </c>
      <c r="O170" s="16">
        <v>17052500</v>
      </c>
      <c r="P170" s="18">
        <f t="shared" si="7"/>
        <v>1</v>
      </c>
    </row>
    <row r="171" spans="2:16" x14ac:dyDescent="0.25">
      <c r="B171" s="11">
        <v>169</v>
      </c>
      <c r="C171" s="13">
        <v>30078529</v>
      </c>
      <c r="D171" s="12" t="s">
        <v>99</v>
      </c>
      <c r="E171" s="12" t="s">
        <v>1478</v>
      </c>
      <c r="F171" s="12">
        <v>31</v>
      </c>
      <c r="G171" s="12">
        <v>31</v>
      </c>
      <c r="H171" s="12" t="s">
        <v>109</v>
      </c>
      <c r="I171" s="12" t="s">
        <v>103</v>
      </c>
      <c r="J171" s="12"/>
      <c r="K171" s="12" t="s">
        <v>1430</v>
      </c>
      <c r="L171" s="12" t="s">
        <v>71</v>
      </c>
      <c r="M171" s="75">
        <v>2536441216</v>
      </c>
      <c r="N171" s="16">
        <v>0</v>
      </c>
      <c r="O171" s="16">
        <v>0</v>
      </c>
      <c r="P171" s="18">
        <v>0</v>
      </c>
    </row>
    <row r="172" spans="2:16" x14ac:dyDescent="0.25">
      <c r="B172" s="11">
        <v>170</v>
      </c>
      <c r="C172" s="13">
        <v>30109725</v>
      </c>
      <c r="D172" s="12" t="s">
        <v>99</v>
      </c>
      <c r="E172" s="12" t="s">
        <v>1479</v>
      </c>
      <c r="F172" s="12">
        <v>31</v>
      </c>
      <c r="G172" s="12">
        <v>31</v>
      </c>
      <c r="H172" s="12" t="s">
        <v>653</v>
      </c>
      <c r="I172" s="12" t="s">
        <v>122</v>
      </c>
      <c r="J172" s="12"/>
      <c r="K172" s="12" t="s">
        <v>1399</v>
      </c>
      <c r="L172" s="12" t="s">
        <v>71</v>
      </c>
      <c r="M172" s="75">
        <v>540434148</v>
      </c>
      <c r="N172" s="16">
        <v>63043000</v>
      </c>
      <c r="O172" s="16">
        <v>0</v>
      </c>
      <c r="P172" s="18">
        <f t="shared" si="7"/>
        <v>0</v>
      </c>
    </row>
    <row r="173" spans="2:16" x14ac:dyDescent="0.25">
      <c r="B173" s="11">
        <v>171</v>
      </c>
      <c r="C173" s="13">
        <v>30101962</v>
      </c>
      <c r="D173" s="12" t="s">
        <v>99</v>
      </c>
      <c r="E173" s="12" t="s">
        <v>1480</v>
      </c>
      <c r="F173" s="12">
        <v>31</v>
      </c>
      <c r="G173" s="12">
        <v>31</v>
      </c>
      <c r="H173" s="12" t="s">
        <v>109</v>
      </c>
      <c r="I173" s="12" t="s">
        <v>103</v>
      </c>
      <c r="J173" s="12"/>
      <c r="K173" s="12" t="s">
        <v>1453</v>
      </c>
      <c r="L173" s="12" t="s">
        <v>71</v>
      </c>
      <c r="M173" s="75">
        <v>339773378</v>
      </c>
      <c r="N173" s="16">
        <v>0</v>
      </c>
      <c r="O173" s="16">
        <v>0</v>
      </c>
      <c r="P173" s="18">
        <v>0</v>
      </c>
    </row>
    <row r="174" spans="2:16" x14ac:dyDescent="0.25">
      <c r="B174" s="11">
        <v>172</v>
      </c>
      <c r="C174" s="13">
        <v>30109506</v>
      </c>
      <c r="D174" s="12" t="s">
        <v>99</v>
      </c>
      <c r="E174" s="12" t="s">
        <v>1481</v>
      </c>
      <c r="F174" s="12">
        <v>31</v>
      </c>
      <c r="G174" s="12">
        <v>31</v>
      </c>
      <c r="H174" s="12" t="s">
        <v>109</v>
      </c>
      <c r="I174" s="12" t="s">
        <v>103</v>
      </c>
      <c r="J174" s="12"/>
      <c r="K174" s="12" t="s">
        <v>1416</v>
      </c>
      <c r="L174" s="12" t="s">
        <v>71</v>
      </c>
      <c r="M174" s="75">
        <v>604553711</v>
      </c>
      <c r="N174" s="16">
        <v>463490131</v>
      </c>
      <c r="O174" s="16">
        <v>463490131</v>
      </c>
      <c r="P174" s="18">
        <f t="shared" si="7"/>
        <v>1</v>
      </c>
    </row>
    <row r="175" spans="2:16" x14ac:dyDescent="0.25">
      <c r="B175" s="11">
        <v>173</v>
      </c>
      <c r="C175" s="13">
        <v>30128346</v>
      </c>
      <c r="D175" s="12" t="s">
        <v>99</v>
      </c>
      <c r="E175" s="12" t="s">
        <v>1482</v>
      </c>
      <c r="F175" s="12">
        <v>31</v>
      </c>
      <c r="G175" s="12">
        <v>31</v>
      </c>
      <c r="H175" s="12" t="s">
        <v>109</v>
      </c>
      <c r="I175" s="12" t="s">
        <v>122</v>
      </c>
      <c r="J175" s="12"/>
      <c r="K175" s="12" t="s">
        <v>1399</v>
      </c>
      <c r="L175" s="12" t="s">
        <v>71</v>
      </c>
      <c r="M175" s="75">
        <v>270925000</v>
      </c>
      <c r="N175" s="16">
        <v>0</v>
      </c>
      <c r="O175" s="16">
        <v>0</v>
      </c>
      <c r="P175" s="18">
        <v>0</v>
      </c>
    </row>
    <row r="176" spans="2:16" x14ac:dyDescent="0.25">
      <c r="B176" s="11">
        <v>174</v>
      </c>
      <c r="C176" s="13">
        <v>30081585</v>
      </c>
      <c r="D176" s="12" t="s">
        <v>99</v>
      </c>
      <c r="E176" s="12" t="s">
        <v>1483</v>
      </c>
      <c r="F176" s="12">
        <v>31</v>
      </c>
      <c r="G176" s="12">
        <v>31</v>
      </c>
      <c r="H176" s="12" t="s">
        <v>109</v>
      </c>
      <c r="I176" s="12" t="s">
        <v>103</v>
      </c>
      <c r="J176" s="12"/>
      <c r="K176" s="12" t="s">
        <v>1439</v>
      </c>
      <c r="L176" s="12" t="s">
        <v>71</v>
      </c>
      <c r="M176" s="75">
        <v>892177000</v>
      </c>
      <c r="N176" s="16">
        <v>0</v>
      </c>
      <c r="O176" s="16">
        <v>0</v>
      </c>
      <c r="P176" s="18">
        <v>0</v>
      </c>
    </row>
    <row r="177" spans="2:16" x14ac:dyDescent="0.25">
      <c r="B177" s="11">
        <v>175</v>
      </c>
      <c r="C177" s="13">
        <v>30097621</v>
      </c>
      <c r="D177" s="12" t="s">
        <v>99</v>
      </c>
      <c r="E177" s="12" t="s">
        <v>1484</v>
      </c>
      <c r="F177" s="12">
        <v>31</v>
      </c>
      <c r="G177" s="12">
        <v>31</v>
      </c>
      <c r="H177" s="12" t="s">
        <v>109</v>
      </c>
      <c r="I177" s="12" t="s">
        <v>103</v>
      </c>
      <c r="J177" s="12"/>
      <c r="K177" s="12" t="s">
        <v>1397</v>
      </c>
      <c r="L177" s="12" t="s">
        <v>71</v>
      </c>
      <c r="M177" s="75">
        <v>194596000</v>
      </c>
      <c r="N177" s="16">
        <v>76855200</v>
      </c>
      <c r="O177" s="16">
        <v>2588000</v>
      </c>
      <c r="P177" s="18">
        <f t="shared" si="7"/>
        <v>3.3673713684955607E-2</v>
      </c>
    </row>
    <row r="178" spans="2:16" x14ac:dyDescent="0.25">
      <c r="B178" s="11">
        <v>176</v>
      </c>
      <c r="C178" s="13">
        <v>30100126</v>
      </c>
      <c r="D178" s="12" t="s">
        <v>99</v>
      </c>
      <c r="E178" s="12" t="s">
        <v>1485</v>
      </c>
      <c r="F178" s="12">
        <v>31</v>
      </c>
      <c r="G178" s="12">
        <v>31</v>
      </c>
      <c r="H178" s="12" t="s">
        <v>109</v>
      </c>
      <c r="I178" s="12" t="s">
        <v>103</v>
      </c>
      <c r="J178" s="12"/>
      <c r="K178" s="12" t="s">
        <v>1421</v>
      </c>
      <c r="L178" s="12" t="s">
        <v>71</v>
      </c>
      <c r="M178" s="75">
        <v>2330593437.4000001</v>
      </c>
      <c r="N178" s="16">
        <v>207072755.40000015</v>
      </c>
      <c r="O178" s="16">
        <v>160058472</v>
      </c>
      <c r="P178" s="18">
        <f t="shared" si="7"/>
        <v>0.77295765776051428</v>
      </c>
    </row>
    <row r="179" spans="2:16" x14ac:dyDescent="0.25">
      <c r="B179" s="11">
        <v>177</v>
      </c>
      <c r="C179" s="13">
        <v>30097343</v>
      </c>
      <c r="D179" s="12" t="s">
        <v>99</v>
      </c>
      <c r="E179" s="12" t="s">
        <v>1486</v>
      </c>
      <c r="F179" s="12">
        <v>31</v>
      </c>
      <c r="G179" s="12">
        <v>31</v>
      </c>
      <c r="H179" s="12" t="s">
        <v>109</v>
      </c>
      <c r="I179" s="12" t="s">
        <v>103</v>
      </c>
      <c r="J179" s="12"/>
      <c r="K179" s="12" t="s">
        <v>1421</v>
      </c>
      <c r="L179" s="12" t="s">
        <v>71</v>
      </c>
      <c r="M179" s="75">
        <v>695994415</v>
      </c>
      <c r="N179" s="16">
        <v>0</v>
      </c>
      <c r="O179" s="16">
        <v>0</v>
      </c>
      <c r="P179" s="18">
        <v>0</v>
      </c>
    </row>
    <row r="180" spans="2:16" x14ac:dyDescent="0.25">
      <c r="B180" s="11">
        <v>178</v>
      </c>
      <c r="C180" s="13">
        <v>30084171</v>
      </c>
      <c r="D180" s="12" t="s">
        <v>99</v>
      </c>
      <c r="E180" s="12" t="s">
        <v>1487</v>
      </c>
      <c r="F180" s="12">
        <v>31</v>
      </c>
      <c r="G180" s="12">
        <v>31</v>
      </c>
      <c r="H180" s="12" t="s">
        <v>109</v>
      </c>
      <c r="I180" s="12" t="s">
        <v>103</v>
      </c>
      <c r="J180" s="12"/>
      <c r="K180" s="12" t="s">
        <v>1439</v>
      </c>
      <c r="L180" s="12" t="s">
        <v>71</v>
      </c>
      <c r="M180" s="75">
        <v>1074476304</v>
      </c>
      <c r="N180" s="16">
        <v>75449081.000000119</v>
      </c>
      <c r="O180" s="16">
        <v>18066769</v>
      </c>
      <c r="P180" s="18">
        <f t="shared" si="7"/>
        <v>0.23945644878033664</v>
      </c>
    </row>
    <row r="181" spans="2:16" x14ac:dyDescent="0.25">
      <c r="B181" s="11">
        <v>179</v>
      </c>
      <c r="C181" s="13">
        <v>30001032</v>
      </c>
      <c r="D181" s="12" t="s">
        <v>99</v>
      </c>
      <c r="E181" s="12" t="s">
        <v>1488</v>
      </c>
      <c r="F181" s="12">
        <v>31</v>
      </c>
      <c r="G181" s="12">
        <v>31</v>
      </c>
      <c r="H181" s="12" t="s">
        <v>109</v>
      </c>
      <c r="I181" s="12" t="s">
        <v>103</v>
      </c>
      <c r="J181" s="12"/>
      <c r="K181" s="12" t="s">
        <v>1397</v>
      </c>
      <c r="L181" s="12" t="s">
        <v>71</v>
      </c>
      <c r="M181" s="75">
        <v>4317106000</v>
      </c>
      <c r="N181" s="16">
        <v>543779950.99999988</v>
      </c>
      <c r="O181" s="16">
        <v>484779950.99999994</v>
      </c>
      <c r="P181" s="18">
        <f t="shared" si="7"/>
        <v>0.89150022929035877</v>
      </c>
    </row>
    <row r="182" spans="2:16" x14ac:dyDescent="0.25">
      <c r="B182" s="11">
        <v>180</v>
      </c>
      <c r="C182" s="13">
        <v>30130485</v>
      </c>
      <c r="D182" s="12" t="s">
        <v>99</v>
      </c>
      <c r="E182" s="12" t="s">
        <v>1489</v>
      </c>
      <c r="F182" s="12">
        <v>31</v>
      </c>
      <c r="G182" s="12">
        <v>31</v>
      </c>
      <c r="H182" s="12" t="s">
        <v>109</v>
      </c>
      <c r="I182" s="12" t="s">
        <v>103</v>
      </c>
      <c r="J182" s="12"/>
      <c r="K182" s="12" t="s">
        <v>1440</v>
      </c>
      <c r="L182" s="12" t="s">
        <v>71</v>
      </c>
      <c r="M182" s="75">
        <v>760922800</v>
      </c>
      <c r="N182" s="16">
        <v>0</v>
      </c>
      <c r="O182" s="16">
        <v>0</v>
      </c>
      <c r="P182" s="18">
        <v>0</v>
      </c>
    </row>
    <row r="183" spans="2:16" x14ac:dyDescent="0.25">
      <c r="B183" s="11">
        <v>181</v>
      </c>
      <c r="C183" s="13">
        <v>30036635</v>
      </c>
      <c r="D183" s="12" t="s">
        <v>99</v>
      </c>
      <c r="E183" s="12" t="s">
        <v>1490</v>
      </c>
      <c r="F183" s="12">
        <v>31</v>
      </c>
      <c r="G183" s="12">
        <v>31</v>
      </c>
      <c r="H183" s="12" t="s">
        <v>109</v>
      </c>
      <c r="I183" s="12" t="s">
        <v>103</v>
      </c>
      <c r="J183" s="12"/>
      <c r="K183" s="12" t="s">
        <v>1465</v>
      </c>
      <c r="L183" s="12" t="s">
        <v>71</v>
      </c>
      <c r="M183" s="75">
        <v>450270200</v>
      </c>
      <c r="N183" s="16">
        <v>0</v>
      </c>
      <c r="O183" s="16">
        <v>10480145</v>
      </c>
      <c r="P183" s="18">
        <v>0</v>
      </c>
    </row>
    <row r="184" spans="2:16" x14ac:dyDescent="0.25">
      <c r="B184" s="11">
        <v>182</v>
      </c>
      <c r="C184" s="13">
        <v>30066098</v>
      </c>
      <c r="D184" s="12" t="s">
        <v>99</v>
      </c>
      <c r="E184" s="12" t="s">
        <v>1491</v>
      </c>
      <c r="F184" s="12">
        <v>31</v>
      </c>
      <c r="G184" s="12">
        <v>31</v>
      </c>
      <c r="H184" s="12" t="s">
        <v>109</v>
      </c>
      <c r="I184" s="12" t="s">
        <v>103</v>
      </c>
      <c r="J184" s="12"/>
      <c r="K184" s="12" t="s">
        <v>1397</v>
      </c>
      <c r="L184" s="12" t="s">
        <v>71</v>
      </c>
      <c r="M184" s="75">
        <v>5104631020</v>
      </c>
      <c r="N184" s="16">
        <v>441223262.9999997</v>
      </c>
      <c r="O184" s="16">
        <v>151471838</v>
      </c>
      <c r="P184" s="18">
        <f t="shared" si="7"/>
        <v>0.34329975480010017</v>
      </c>
    </row>
    <row r="185" spans="2:16" x14ac:dyDescent="0.25">
      <c r="B185" s="11">
        <v>183</v>
      </c>
      <c r="C185" s="13">
        <v>30129066</v>
      </c>
      <c r="D185" s="12" t="s">
        <v>99</v>
      </c>
      <c r="E185" s="12" t="s">
        <v>1492</v>
      </c>
      <c r="F185" s="12">
        <v>31</v>
      </c>
      <c r="G185" s="12">
        <v>31</v>
      </c>
      <c r="H185" s="12" t="s">
        <v>653</v>
      </c>
      <c r="I185" s="12" t="s">
        <v>103</v>
      </c>
      <c r="J185" s="12"/>
      <c r="K185" s="12" t="s">
        <v>1401</v>
      </c>
      <c r="L185" s="12" t="s">
        <v>71</v>
      </c>
      <c r="M185" s="75">
        <v>68781340</v>
      </c>
      <c r="N185" s="16">
        <v>25110339.999999996</v>
      </c>
      <c r="O185" s="16">
        <v>17820000</v>
      </c>
      <c r="P185" s="18">
        <f t="shared" si="7"/>
        <v>0.70966781015310831</v>
      </c>
    </row>
    <row r="186" spans="2:16" x14ac:dyDescent="0.25">
      <c r="B186" s="11">
        <v>184</v>
      </c>
      <c r="C186" s="13">
        <v>30109318</v>
      </c>
      <c r="D186" s="12" t="s">
        <v>99</v>
      </c>
      <c r="E186" s="12" t="s">
        <v>1493</v>
      </c>
      <c r="F186" s="12">
        <v>31</v>
      </c>
      <c r="G186" s="12">
        <v>31</v>
      </c>
      <c r="H186" s="12" t="s">
        <v>109</v>
      </c>
      <c r="I186" s="12" t="s">
        <v>103</v>
      </c>
      <c r="J186" s="12"/>
      <c r="K186" s="12" t="s">
        <v>1401</v>
      </c>
      <c r="L186" s="12" t="s">
        <v>71</v>
      </c>
      <c r="M186" s="75">
        <v>2632095000</v>
      </c>
      <c r="N186" s="16">
        <v>0</v>
      </c>
      <c r="O186" s="16">
        <v>0</v>
      </c>
      <c r="P186" s="18">
        <v>0</v>
      </c>
    </row>
    <row r="187" spans="2:16" x14ac:dyDescent="0.25">
      <c r="B187" s="11">
        <v>185</v>
      </c>
      <c r="C187" s="13">
        <v>30119367</v>
      </c>
      <c r="D187" s="12" t="s">
        <v>99</v>
      </c>
      <c r="E187" s="12" t="s">
        <v>1494</v>
      </c>
      <c r="F187" s="12">
        <v>31</v>
      </c>
      <c r="G187" s="12">
        <v>31</v>
      </c>
      <c r="H187" s="12" t="s">
        <v>109</v>
      </c>
      <c r="I187" s="12" t="s">
        <v>103</v>
      </c>
      <c r="J187" s="12"/>
      <c r="K187" s="12" t="s">
        <v>1421</v>
      </c>
      <c r="L187" s="12" t="s">
        <v>71</v>
      </c>
      <c r="M187" s="75">
        <v>680210361</v>
      </c>
      <c r="N187" s="16">
        <v>673938361</v>
      </c>
      <c r="O187" s="16">
        <v>0</v>
      </c>
      <c r="P187" s="18">
        <f t="shared" si="7"/>
        <v>0</v>
      </c>
    </row>
    <row r="188" spans="2:16" x14ac:dyDescent="0.25">
      <c r="B188" s="11">
        <v>186</v>
      </c>
      <c r="C188" s="13">
        <v>30077750</v>
      </c>
      <c r="D188" s="12" t="s">
        <v>99</v>
      </c>
      <c r="E188" s="12" t="s">
        <v>1495</v>
      </c>
      <c r="F188" s="12">
        <v>31</v>
      </c>
      <c r="G188" s="12">
        <v>31</v>
      </c>
      <c r="H188" s="12" t="s">
        <v>109</v>
      </c>
      <c r="I188" s="12" t="s">
        <v>103</v>
      </c>
      <c r="J188" s="12"/>
      <c r="K188" s="12" t="s">
        <v>1435</v>
      </c>
      <c r="L188" s="12" t="s">
        <v>71</v>
      </c>
      <c r="M188" s="75">
        <v>618582000</v>
      </c>
      <c r="N188" s="16">
        <v>237092200</v>
      </c>
      <c r="O188" s="16">
        <v>0</v>
      </c>
      <c r="P188" s="18">
        <f t="shared" si="7"/>
        <v>0</v>
      </c>
    </row>
    <row r="189" spans="2:16" x14ac:dyDescent="0.25">
      <c r="B189" s="11">
        <v>187</v>
      </c>
      <c r="C189" s="13">
        <v>30084699</v>
      </c>
      <c r="D189" s="12" t="s">
        <v>99</v>
      </c>
      <c r="E189" s="12" t="s">
        <v>1496</v>
      </c>
      <c r="F189" s="12">
        <v>31</v>
      </c>
      <c r="G189" s="12">
        <v>31</v>
      </c>
      <c r="H189" s="12" t="s">
        <v>109</v>
      </c>
      <c r="I189" s="12" t="s">
        <v>103</v>
      </c>
      <c r="J189" s="12"/>
      <c r="K189" s="12" t="s">
        <v>1439</v>
      </c>
      <c r="L189" s="12" t="s">
        <v>71</v>
      </c>
      <c r="M189" s="75">
        <v>3434062978</v>
      </c>
      <c r="N189" s="16">
        <v>0</v>
      </c>
      <c r="O189" s="16">
        <v>0</v>
      </c>
      <c r="P189" s="18">
        <v>0</v>
      </c>
    </row>
    <row r="190" spans="2:16" x14ac:dyDescent="0.25">
      <c r="B190" s="11">
        <v>188</v>
      </c>
      <c r="C190" s="13">
        <v>20182024</v>
      </c>
      <c r="D190" s="12" t="s">
        <v>99</v>
      </c>
      <c r="E190" s="12" t="s">
        <v>1497</v>
      </c>
      <c r="F190" s="12">
        <v>31</v>
      </c>
      <c r="G190" s="12">
        <v>31</v>
      </c>
      <c r="H190" s="12" t="s">
        <v>109</v>
      </c>
      <c r="I190" s="12" t="s">
        <v>103</v>
      </c>
      <c r="J190" s="12"/>
      <c r="K190" s="12" t="s">
        <v>1412</v>
      </c>
      <c r="L190" s="12" t="s">
        <v>71</v>
      </c>
      <c r="M190" s="75">
        <v>5706709270.000001</v>
      </c>
      <c r="N190" s="16">
        <v>2023124</v>
      </c>
      <c r="O190" s="16">
        <v>2023124</v>
      </c>
      <c r="P190" s="18">
        <f t="shared" si="7"/>
        <v>1</v>
      </c>
    </row>
    <row r="191" spans="2:16" x14ac:dyDescent="0.25">
      <c r="B191" s="11">
        <v>189</v>
      </c>
      <c r="C191" s="13">
        <v>30124528</v>
      </c>
      <c r="D191" s="12" t="s">
        <v>99</v>
      </c>
      <c r="E191" s="12" t="s">
        <v>1498</v>
      </c>
      <c r="F191" s="12">
        <v>31</v>
      </c>
      <c r="G191" s="12">
        <v>31</v>
      </c>
      <c r="H191" s="12" t="s">
        <v>109</v>
      </c>
      <c r="I191" s="12" t="s">
        <v>122</v>
      </c>
      <c r="J191" s="12"/>
      <c r="K191" s="12" t="s">
        <v>1399</v>
      </c>
      <c r="L191" s="12" t="s">
        <v>71</v>
      </c>
      <c r="M191" s="75">
        <v>1320235145</v>
      </c>
      <c r="N191" s="16">
        <v>12008430</v>
      </c>
      <c r="O191" s="16">
        <v>12008430</v>
      </c>
      <c r="P191" s="18">
        <f t="shared" si="7"/>
        <v>1</v>
      </c>
    </row>
    <row r="192" spans="2:16" x14ac:dyDescent="0.25">
      <c r="B192" s="11">
        <v>190</v>
      </c>
      <c r="C192" s="13">
        <v>20189806</v>
      </c>
      <c r="D192" s="12" t="s">
        <v>99</v>
      </c>
      <c r="E192" s="12" t="s">
        <v>1499</v>
      </c>
      <c r="F192" s="12">
        <v>31</v>
      </c>
      <c r="G192" s="12">
        <v>31</v>
      </c>
      <c r="H192" s="12" t="s">
        <v>109</v>
      </c>
      <c r="I192" s="12" t="s">
        <v>103</v>
      </c>
      <c r="J192" s="12"/>
      <c r="K192" s="12" t="s">
        <v>1412</v>
      </c>
      <c r="L192" s="12" t="s">
        <v>71</v>
      </c>
      <c r="M192" s="75">
        <v>356053000</v>
      </c>
      <c r="N192" s="16">
        <v>0</v>
      </c>
      <c r="O192" s="16">
        <v>0</v>
      </c>
      <c r="P192" s="18">
        <v>0</v>
      </c>
    </row>
    <row r="193" spans="2:16" x14ac:dyDescent="0.25">
      <c r="B193" s="11">
        <v>191</v>
      </c>
      <c r="C193" s="13">
        <v>30081567</v>
      </c>
      <c r="D193" s="12" t="s">
        <v>99</v>
      </c>
      <c r="E193" s="12" t="s">
        <v>1500</v>
      </c>
      <c r="F193" s="12">
        <v>31</v>
      </c>
      <c r="G193" s="12">
        <v>31</v>
      </c>
      <c r="H193" s="12" t="s">
        <v>653</v>
      </c>
      <c r="I193" s="12" t="s">
        <v>103</v>
      </c>
      <c r="J193" s="12"/>
      <c r="K193" s="12" t="s">
        <v>1465</v>
      </c>
      <c r="L193" s="12" t="s">
        <v>71</v>
      </c>
      <c r="M193" s="75">
        <v>281178000</v>
      </c>
      <c r="N193" s="16">
        <v>0</v>
      </c>
      <c r="O193" s="16">
        <v>0</v>
      </c>
      <c r="P193" s="18">
        <v>0</v>
      </c>
    </row>
    <row r="194" spans="2:16" x14ac:dyDescent="0.25">
      <c r="B194" s="11">
        <v>192</v>
      </c>
      <c r="C194" s="13">
        <v>30086289</v>
      </c>
      <c r="D194" s="12" t="s">
        <v>99</v>
      </c>
      <c r="E194" s="12" t="s">
        <v>1501</v>
      </c>
      <c r="F194" s="12">
        <v>31</v>
      </c>
      <c r="G194" s="12">
        <v>31</v>
      </c>
      <c r="H194" s="12" t="s">
        <v>653</v>
      </c>
      <c r="I194" s="12" t="s">
        <v>103</v>
      </c>
      <c r="J194" s="12"/>
      <c r="K194" s="12" t="s">
        <v>1401</v>
      </c>
      <c r="L194" s="12" t="s">
        <v>71</v>
      </c>
      <c r="M194" s="75">
        <v>194803902</v>
      </c>
      <c r="N194" s="16">
        <v>0</v>
      </c>
      <c r="O194" s="16">
        <v>3420000</v>
      </c>
      <c r="P194" s="18">
        <v>0</v>
      </c>
    </row>
    <row r="195" spans="2:16" x14ac:dyDescent="0.25">
      <c r="B195" s="11">
        <v>193</v>
      </c>
      <c r="C195" s="13">
        <v>30106198</v>
      </c>
      <c r="D195" s="12" t="s">
        <v>99</v>
      </c>
      <c r="E195" s="12" t="s">
        <v>1502</v>
      </c>
      <c r="F195" s="12">
        <v>31</v>
      </c>
      <c r="G195" s="12">
        <v>31</v>
      </c>
      <c r="H195" s="12" t="s">
        <v>109</v>
      </c>
      <c r="I195" s="12" t="s">
        <v>103</v>
      </c>
      <c r="J195" s="12"/>
      <c r="K195" s="12" t="s">
        <v>1401</v>
      </c>
      <c r="L195" s="12" t="s">
        <v>71</v>
      </c>
      <c r="M195" s="75">
        <v>5707659000</v>
      </c>
      <c r="N195" s="16">
        <v>3136149558</v>
      </c>
      <c r="O195" s="16">
        <v>2776934338</v>
      </c>
      <c r="P195" s="18">
        <f t="shared" si="7"/>
        <v>0.88545979285851395</v>
      </c>
    </row>
    <row r="196" spans="2:16" x14ac:dyDescent="0.25">
      <c r="B196" s="11">
        <v>194</v>
      </c>
      <c r="C196" s="13">
        <v>30100170</v>
      </c>
      <c r="D196" s="12" t="s">
        <v>99</v>
      </c>
      <c r="E196" s="12" t="s">
        <v>1503</v>
      </c>
      <c r="F196" s="12">
        <v>31</v>
      </c>
      <c r="G196" s="12">
        <v>31</v>
      </c>
      <c r="H196" s="12" t="s">
        <v>653</v>
      </c>
      <c r="I196" s="12" t="s">
        <v>122</v>
      </c>
      <c r="J196" s="12"/>
      <c r="K196" s="12" t="s">
        <v>1399</v>
      </c>
      <c r="L196" s="12" t="s">
        <v>71</v>
      </c>
      <c r="M196" s="75">
        <v>35056000</v>
      </c>
      <c r="N196" s="16">
        <v>0</v>
      </c>
      <c r="O196" s="16">
        <v>0</v>
      </c>
      <c r="P196" s="18">
        <v>0</v>
      </c>
    </row>
    <row r="197" spans="2:16" x14ac:dyDescent="0.25">
      <c r="B197" s="11">
        <v>195</v>
      </c>
      <c r="C197" s="13">
        <v>30391178</v>
      </c>
      <c r="D197" s="12" t="s">
        <v>99</v>
      </c>
      <c r="E197" s="12" t="s">
        <v>1504</v>
      </c>
      <c r="F197" s="12">
        <v>31</v>
      </c>
      <c r="G197" s="12">
        <v>31</v>
      </c>
      <c r="H197" s="12" t="s">
        <v>109</v>
      </c>
      <c r="I197" s="12" t="s">
        <v>103</v>
      </c>
      <c r="J197" s="12"/>
      <c r="K197" s="12" t="s">
        <v>1430</v>
      </c>
      <c r="L197" s="12" t="s">
        <v>71</v>
      </c>
      <c r="M197" s="75">
        <v>348090000</v>
      </c>
      <c r="N197" s="16">
        <v>341170000</v>
      </c>
      <c r="O197" s="16">
        <v>257300017.99999997</v>
      </c>
      <c r="P197" s="18">
        <f t="shared" ref="P197:P249" si="8">+O197/N197</f>
        <v>0.75416952838760731</v>
      </c>
    </row>
    <row r="198" spans="2:16" x14ac:dyDescent="0.25">
      <c r="B198" s="11">
        <v>196</v>
      </c>
      <c r="C198" s="13">
        <v>30459995</v>
      </c>
      <c r="D198" s="12" t="s">
        <v>99</v>
      </c>
      <c r="E198" s="12" t="s">
        <v>1505</v>
      </c>
      <c r="F198" s="12">
        <v>31</v>
      </c>
      <c r="G198" s="12">
        <v>31</v>
      </c>
      <c r="H198" s="12" t="s">
        <v>109</v>
      </c>
      <c r="I198" s="12" t="s">
        <v>103</v>
      </c>
      <c r="J198" s="12"/>
      <c r="K198" s="12" t="s">
        <v>1430</v>
      </c>
      <c r="L198" s="12" t="s">
        <v>71</v>
      </c>
      <c r="M198" s="75">
        <v>1243602000</v>
      </c>
      <c r="N198" s="16">
        <v>1242411000</v>
      </c>
      <c r="O198" s="16">
        <v>844301125</v>
      </c>
      <c r="P198" s="18">
        <f t="shared" si="8"/>
        <v>0.67956668525954778</v>
      </c>
    </row>
    <row r="199" spans="2:16" x14ac:dyDescent="0.25">
      <c r="B199" s="11">
        <v>197</v>
      </c>
      <c r="C199" s="13">
        <v>30393732</v>
      </c>
      <c r="D199" s="12" t="s">
        <v>99</v>
      </c>
      <c r="E199" s="12" t="s">
        <v>1506</v>
      </c>
      <c r="F199" s="12">
        <v>31</v>
      </c>
      <c r="G199" s="12">
        <v>31</v>
      </c>
      <c r="H199" s="12" t="s">
        <v>109</v>
      </c>
      <c r="I199" s="12" t="s">
        <v>122</v>
      </c>
      <c r="J199" s="12"/>
      <c r="K199" s="12" t="s">
        <v>1399</v>
      </c>
      <c r="L199" s="12" t="s">
        <v>71</v>
      </c>
      <c r="M199" s="75">
        <v>78606000</v>
      </c>
      <c r="N199" s="16">
        <v>0</v>
      </c>
      <c r="O199" s="16">
        <v>0</v>
      </c>
      <c r="P199" s="18">
        <v>0</v>
      </c>
    </row>
    <row r="200" spans="2:16" x14ac:dyDescent="0.25">
      <c r="B200" s="11">
        <v>198</v>
      </c>
      <c r="C200" s="13">
        <v>30450923</v>
      </c>
      <c r="D200" s="12" t="s">
        <v>99</v>
      </c>
      <c r="E200" s="12" t="s">
        <v>1507</v>
      </c>
      <c r="F200" s="12">
        <v>31</v>
      </c>
      <c r="G200" s="12">
        <v>31</v>
      </c>
      <c r="H200" s="12" t="s">
        <v>109</v>
      </c>
      <c r="I200" s="12" t="s">
        <v>103</v>
      </c>
      <c r="J200" s="12"/>
      <c r="K200" s="12" t="s">
        <v>1397</v>
      </c>
      <c r="L200" s="12" t="s">
        <v>71</v>
      </c>
      <c r="M200" s="75">
        <v>75331000</v>
      </c>
      <c r="N200" s="16">
        <v>0</v>
      </c>
      <c r="O200" s="16">
        <v>0</v>
      </c>
      <c r="P200" s="18">
        <v>0</v>
      </c>
    </row>
    <row r="201" spans="2:16" x14ac:dyDescent="0.25">
      <c r="B201" s="11">
        <v>199</v>
      </c>
      <c r="C201" s="13">
        <v>30465392</v>
      </c>
      <c r="D201" s="12" t="s">
        <v>99</v>
      </c>
      <c r="E201" s="12" t="s">
        <v>1508</v>
      </c>
      <c r="F201" s="12">
        <v>31</v>
      </c>
      <c r="G201" s="12">
        <v>31</v>
      </c>
      <c r="H201" s="12" t="s">
        <v>109</v>
      </c>
      <c r="I201" s="12" t="s">
        <v>168</v>
      </c>
      <c r="J201" s="12"/>
      <c r="K201" s="12" t="s">
        <v>1509</v>
      </c>
      <c r="L201" s="12" t="s">
        <v>71</v>
      </c>
      <c r="M201" s="75">
        <v>1218453193</v>
      </c>
      <c r="N201" s="16">
        <v>1229653000</v>
      </c>
      <c r="O201" s="16">
        <v>0</v>
      </c>
      <c r="P201" s="18">
        <f t="shared" si="8"/>
        <v>0</v>
      </c>
    </row>
    <row r="202" spans="2:16" x14ac:dyDescent="0.25">
      <c r="B202" s="11">
        <v>200</v>
      </c>
      <c r="C202" s="13">
        <v>30465139</v>
      </c>
      <c r="D202" s="12" t="s">
        <v>99</v>
      </c>
      <c r="E202" s="12" t="s">
        <v>1510</v>
      </c>
      <c r="F202" s="12">
        <v>31</v>
      </c>
      <c r="G202" s="12">
        <v>31</v>
      </c>
      <c r="H202" s="12" t="s">
        <v>109</v>
      </c>
      <c r="I202" s="12" t="s">
        <v>168</v>
      </c>
      <c r="J202" s="12"/>
      <c r="K202" s="12" t="s">
        <v>1511</v>
      </c>
      <c r="L202" s="12" t="s">
        <v>71</v>
      </c>
      <c r="M202" s="75">
        <v>1004470300</v>
      </c>
      <c r="N202" s="16">
        <v>898975000</v>
      </c>
      <c r="O202" s="16">
        <v>0</v>
      </c>
      <c r="P202" s="18">
        <f t="shared" si="8"/>
        <v>0</v>
      </c>
    </row>
    <row r="203" spans="2:16" x14ac:dyDescent="0.25">
      <c r="B203" s="11">
        <v>201</v>
      </c>
      <c r="C203" s="13">
        <v>30465241</v>
      </c>
      <c r="D203" s="12" t="s">
        <v>99</v>
      </c>
      <c r="E203" s="12" t="s">
        <v>1512</v>
      </c>
      <c r="F203" s="12">
        <v>31</v>
      </c>
      <c r="G203" s="12">
        <v>31</v>
      </c>
      <c r="H203" s="12" t="s">
        <v>109</v>
      </c>
      <c r="I203" s="12" t="s">
        <v>103</v>
      </c>
      <c r="J203" s="12"/>
      <c r="K203" s="12" t="s">
        <v>1414</v>
      </c>
      <c r="L203" s="12" t="s">
        <v>71</v>
      </c>
      <c r="M203" s="75">
        <v>1137525000</v>
      </c>
      <c r="N203" s="16">
        <v>1072145000</v>
      </c>
      <c r="O203" s="16">
        <v>0</v>
      </c>
      <c r="P203" s="18">
        <f t="shared" si="8"/>
        <v>0</v>
      </c>
    </row>
    <row r="204" spans="2:16" x14ac:dyDescent="0.25">
      <c r="B204" s="11">
        <v>202</v>
      </c>
      <c r="C204" s="13">
        <v>30093561</v>
      </c>
      <c r="D204" s="12" t="s">
        <v>99</v>
      </c>
      <c r="E204" s="12" t="s">
        <v>1513</v>
      </c>
      <c r="F204" s="12">
        <v>31</v>
      </c>
      <c r="G204" s="12">
        <v>31</v>
      </c>
      <c r="H204" s="12" t="s">
        <v>109</v>
      </c>
      <c r="I204" s="12" t="s">
        <v>103</v>
      </c>
      <c r="J204" s="12"/>
      <c r="K204" s="12" t="s">
        <v>1401</v>
      </c>
      <c r="L204" s="12" t="s">
        <v>71</v>
      </c>
      <c r="M204" s="75">
        <v>4398704000</v>
      </c>
      <c r="N204" s="16">
        <v>0</v>
      </c>
      <c r="O204" s="16">
        <v>0</v>
      </c>
      <c r="P204" s="18">
        <v>0</v>
      </c>
    </row>
    <row r="205" spans="2:16" x14ac:dyDescent="0.25">
      <c r="B205" s="11">
        <v>203</v>
      </c>
      <c r="C205" s="13">
        <v>30091815</v>
      </c>
      <c r="D205" s="12" t="s">
        <v>99</v>
      </c>
      <c r="E205" s="12" t="s">
        <v>1514</v>
      </c>
      <c r="F205" s="12">
        <v>31</v>
      </c>
      <c r="G205" s="12">
        <v>31</v>
      </c>
      <c r="H205" s="12" t="s">
        <v>653</v>
      </c>
      <c r="I205" s="12" t="s">
        <v>103</v>
      </c>
      <c r="J205" s="12"/>
      <c r="K205" s="12" t="s">
        <v>1435</v>
      </c>
      <c r="L205" s="12" t="s">
        <v>71</v>
      </c>
      <c r="M205" s="75">
        <v>82339000</v>
      </c>
      <c r="N205" s="16">
        <v>1715000</v>
      </c>
      <c r="O205" s="16">
        <v>1715000</v>
      </c>
      <c r="P205" s="18">
        <f t="shared" si="8"/>
        <v>1</v>
      </c>
    </row>
    <row r="206" spans="2:16" x14ac:dyDescent="0.25">
      <c r="B206" s="11">
        <v>204</v>
      </c>
      <c r="C206" s="13">
        <v>30098942</v>
      </c>
      <c r="D206" s="12" t="s">
        <v>99</v>
      </c>
      <c r="E206" s="12" t="s">
        <v>1515</v>
      </c>
      <c r="F206" s="12">
        <v>31</v>
      </c>
      <c r="G206" s="12">
        <v>31</v>
      </c>
      <c r="H206" s="12" t="s">
        <v>653</v>
      </c>
      <c r="I206" s="12" t="s">
        <v>103</v>
      </c>
      <c r="J206" s="12"/>
      <c r="K206" s="12" t="s">
        <v>1428</v>
      </c>
      <c r="L206" s="12" t="s">
        <v>71</v>
      </c>
      <c r="M206" s="75">
        <v>164815000</v>
      </c>
      <c r="N206" s="16">
        <v>1449000</v>
      </c>
      <c r="O206" s="16">
        <v>1449000</v>
      </c>
      <c r="P206" s="18">
        <f t="shared" si="8"/>
        <v>1</v>
      </c>
    </row>
    <row r="207" spans="2:16" x14ac:dyDescent="0.25">
      <c r="B207" s="11">
        <v>205</v>
      </c>
      <c r="C207" s="13">
        <v>30109140</v>
      </c>
      <c r="D207" s="12" t="s">
        <v>99</v>
      </c>
      <c r="E207" s="12" t="s">
        <v>1516</v>
      </c>
      <c r="F207" s="12">
        <v>31</v>
      </c>
      <c r="G207" s="12">
        <v>31</v>
      </c>
      <c r="H207" s="12" t="s">
        <v>109</v>
      </c>
      <c r="I207" s="12" t="s">
        <v>103</v>
      </c>
      <c r="J207" s="12"/>
      <c r="K207" s="12" t="s">
        <v>1401</v>
      </c>
      <c r="L207" s="12" t="s">
        <v>71</v>
      </c>
      <c r="M207" s="75">
        <v>3105993000</v>
      </c>
      <c r="N207" s="16">
        <v>200000000</v>
      </c>
      <c r="O207" s="16">
        <v>0</v>
      </c>
      <c r="P207" s="18">
        <f t="shared" si="8"/>
        <v>0</v>
      </c>
    </row>
    <row r="208" spans="2:16" x14ac:dyDescent="0.25">
      <c r="B208" s="11">
        <v>206</v>
      </c>
      <c r="C208" s="13">
        <v>30486418</v>
      </c>
      <c r="D208" s="12" t="s">
        <v>99</v>
      </c>
      <c r="E208" s="12" t="s">
        <v>1517</v>
      </c>
      <c r="F208" s="12">
        <v>31</v>
      </c>
      <c r="G208" s="12">
        <v>31</v>
      </c>
      <c r="H208" s="12" t="s">
        <v>109</v>
      </c>
      <c r="I208" s="12" t="s">
        <v>122</v>
      </c>
      <c r="J208" s="12"/>
      <c r="K208" s="12" t="s">
        <v>1399</v>
      </c>
      <c r="L208" s="12" t="s">
        <v>71</v>
      </c>
      <c r="M208" s="75">
        <v>6453750000</v>
      </c>
      <c r="N208" s="16">
        <v>0</v>
      </c>
      <c r="O208" s="16">
        <v>8035000</v>
      </c>
      <c r="P208" s="18">
        <v>0</v>
      </c>
    </row>
    <row r="209" spans="2:16" x14ac:dyDescent="0.25">
      <c r="B209" s="11">
        <v>207</v>
      </c>
      <c r="C209" s="13">
        <v>30100263</v>
      </c>
      <c r="D209" s="12" t="s">
        <v>99</v>
      </c>
      <c r="E209" s="12" t="s">
        <v>1518</v>
      </c>
      <c r="F209" s="12">
        <v>31</v>
      </c>
      <c r="G209" s="12">
        <v>31</v>
      </c>
      <c r="H209" s="12" t="s">
        <v>653</v>
      </c>
      <c r="I209" s="12" t="s">
        <v>103</v>
      </c>
      <c r="J209" s="12"/>
      <c r="K209" s="12" t="s">
        <v>1397</v>
      </c>
      <c r="L209" s="12" t="s">
        <v>71</v>
      </c>
      <c r="M209" s="75">
        <v>0</v>
      </c>
      <c r="N209" s="16">
        <v>0</v>
      </c>
      <c r="O209" s="16">
        <v>0</v>
      </c>
      <c r="P209" s="18">
        <v>0</v>
      </c>
    </row>
    <row r="210" spans="2:16" x14ac:dyDescent="0.25">
      <c r="B210" s="11">
        <v>208</v>
      </c>
      <c r="C210" s="13">
        <v>30100263</v>
      </c>
      <c r="D210" s="12" t="s">
        <v>99</v>
      </c>
      <c r="E210" s="12" t="s">
        <v>1518</v>
      </c>
      <c r="F210" s="12">
        <v>31</v>
      </c>
      <c r="G210" s="12">
        <v>31</v>
      </c>
      <c r="H210" s="12" t="s">
        <v>109</v>
      </c>
      <c r="I210" s="12" t="s">
        <v>103</v>
      </c>
      <c r="J210" s="12"/>
      <c r="K210" s="12" t="s">
        <v>1397</v>
      </c>
      <c r="L210" s="12" t="s">
        <v>71</v>
      </c>
      <c r="M210" s="75">
        <v>5312192000</v>
      </c>
      <c r="N210" s="16">
        <v>200000000</v>
      </c>
      <c r="O210" s="16">
        <v>7856000</v>
      </c>
      <c r="P210" s="18">
        <f t="shared" si="8"/>
        <v>3.9280000000000002E-2</v>
      </c>
    </row>
    <row r="211" spans="2:16" x14ac:dyDescent="0.25">
      <c r="B211" s="11">
        <v>209</v>
      </c>
      <c r="C211" s="13">
        <v>30484216</v>
      </c>
      <c r="D211" s="12" t="s">
        <v>99</v>
      </c>
      <c r="E211" s="12" t="s">
        <v>1519</v>
      </c>
      <c r="F211" s="12">
        <v>31</v>
      </c>
      <c r="G211" s="12">
        <v>31</v>
      </c>
      <c r="H211" s="12" t="s">
        <v>109</v>
      </c>
      <c r="I211" s="12" t="s">
        <v>122</v>
      </c>
      <c r="J211" s="12"/>
      <c r="K211" s="12" t="s">
        <v>1399</v>
      </c>
      <c r="L211" s="12" t="s">
        <v>71</v>
      </c>
      <c r="M211" s="75">
        <v>2370892000</v>
      </c>
      <c r="N211" s="16">
        <v>0</v>
      </c>
      <c r="O211" s="16">
        <v>0</v>
      </c>
      <c r="P211" s="18">
        <v>0</v>
      </c>
    </row>
    <row r="212" spans="2:16" x14ac:dyDescent="0.25">
      <c r="B212" s="11">
        <v>210</v>
      </c>
      <c r="C212" s="13">
        <v>30100599</v>
      </c>
      <c r="D212" s="12" t="s">
        <v>99</v>
      </c>
      <c r="E212" s="12" t="s">
        <v>1520</v>
      </c>
      <c r="F212" s="12">
        <v>31</v>
      </c>
      <c r="G212" s="12">
        <v>31</v>
      </c>
      <c r="H212" s="12" t="s">
        <v>109</v>
      </c>
      <c r="I212" s="12" t="s">
        <v>103</v>
      </c>
      <c r="J212" s="12"/>
      <c r="K212" s="12" t="s">
        <v>1438</v>
      </c>
      <c r="L212" s="12" t="s">
        <v>71</v>
      </c>
      <c r="M212" s="75">
        <v>2316978000</v>
      </c>
      <c r="N212" s="16">
        <v>0</v>
      </c>
      <c r="O212" s="16">
        <v>0</v>
      </c>
      <c r="P212" s="18">
        <v>0</v>
      </c>
    </row>
    <row r="213" spans="2:16" x14ac:dyDescent="0.25">
      <c r="B213" s="11">
        <v>211</v>
      </c>
      <c r="C213" s="13">
        <v>30124186</v>
      </c>
      <c r="D213" s="12" t="s">
        <v>99</v>
      </c>
      <c r="E213" s="12" t="s">
        <v>1521</v>
      </c>
      <c r="F213" s="12">
        <v>31</v>
      </c>
      <c r="G213" s="12">
        <v>31</v>
      </c>
      <c r="H213" s="12" t="s">
        <v>109</v>
      </c>
      <c r="I213" s="12" t="s">
        <v>103</v>
      </c>
      <c r="J213" s="12"/>
      <c r="K213" s="12" t="s">
        <v>1440</v>
      </c>
      <c r="L213" s="12" t="s">
        <v>71</v>
      </c>
      <c r="M213" s="75">
        <v>918641000</v>
      </c>
      <c r="N213" s="16">
        <v>137796150</v>
      </c>
      <c r="O213" s="16">
        <v>0</v>
      </c>
      <c r="P213" s="18">
        <f t="shared" si="8"/>
        <v>0</v>
      </c>
    </row>
    <row r="214" spans="2:16" x14ac:dyDescent="0.25">
      <c r="B214" s="11">
        <v>212</v>
      </c>
      <c r="C214" s="13">
        <v>30483251</v>
      </c>
      <c r="D214" s="12" t="s">
        <v>99</v>
      </c>
      <c r="E214" s="12" t="s">
        <v>1522</v>
      </c>
      <c r="F214" s="12">
        <v>31</v>
      </c>
      <c r="G214" s="12">
        <v>31</v>
      </c>
      <c r="H214" s="12" t="s">
        <v>653</v>
      </c>
      <c r="I214" s="12" t="s">
        <v>103</v>
      </c>
      <c r="J214" s="12"/>
      <c r="K214" s="12" t="s">
        <v>1401</v>
      </c>
      <c r="L214" s="12" t="s">
        <v>71</v>
      </c>
      <c r="M214" s="75">
        <v>796246000</v>
      </c>
      <c r="N214" s="16">
        <v>0</v>
      </c>
      <c r="O214" s="16">
        <v>3129000</v>
      </c>
      <c r="P214" s="18">
        <v>0</v>
      </c>
    </row>
    <row r="215" spans="2:16" x14ac:dyDescent="0.25">
      <c r="B215" s="11">
        <v>213</v>
      </c>
      <c r="C215" s="13">
        <v>30447522</v>
      </c>
      <c r="D215" s="12" t="s">
        <v>99</v>
      </c>
      <c r="E215" s="12" t="s">
        <v>1523</v>
      </c>
      <c r="F215" s="12">
        <v>31</v>
      </c>
      <c r="G215" s="12">
        <v>31</v>
      </c>
      <c r="H215" s="12" t="s">
        <v>109</v>
      </c>
      <c r="I215" s="12" t="s">
        <v>103</v>
      </c>
      <c r="J215" s="12"/>
      <c r="K215" s="12" t="s">
        <v>1439</v>
      </c>
      <c r="L215" s="12" t="s">
        <v>71</v>
      </c>
      <c r="M215" s="75">
        <v>2119910000</v>
      </c>
      <c r="N215" s="16">
        <v>317986500</v>
      </c>
      <c r="O215" s="16">
        <v>0</v>
      </c>
      <c r="P215" s="18">
        <f t="shared" si="8"/>
        <v>0</v>
      </c>
    </row>
    <row r="216" spans="2:16" x14ac:dyDescent="0.25">
      <c r="B216" s="11">
        <v>214</v>
      </c>
      <c r="C216" s="13">
        <v>20191365</v>
      </c>
      <c r="D216" s="12" t="s">
        <v>99</v>
      </c>
      <c r="E216" s="12" t="s">
        <v>1524</v>
      </c>
      <c r="F216" s="12">
        <v>31</v>
      </c>
      <c r="G216" s="12">
        <v>31</v>
      </c>
      <c r="H216" s="12" t="s">
        <v>109</v>
      </c>
      <c r="I216" s="12" t="s">
        <v>103</v>
      </c>
      <c r="J216" s="12"/>
      <c r="K216" s="12" t="s">
        <v>1435</v>
      </c>
      <c r="L216" s="12" t="s">
        <v>71</v>
      </c>
      <c r="M216" s="75">
        <v>124921000</v>
      </c>
      <c r="N216" s="16">
        <v>124921000</v>
      </c>
      <c r="O216" s="16">
        <v>0</v>
      </c>
      <c r="P216" s="18">
        <f t="shared" si="8"/>
        <v>0</v>
      </c>
    </row>
    <row r="217" spans="2:16" x14ac:dyDescent="0.25">
      <c r="B217" s="11">
        <v>215</v>
      </c>
      <c r="C217" s="13">
        <v>30464635</v>
      </c>
      <c r="D217" s="12" t="s">
        <v>99</v>
      </c>
      <c r="E217" s="12" t="s">
        <v>1525</v>
      </c>
      <c r="F217" s="12">
        <v>31</v>
      </c>
      <c r="G217" s="12">
        <v>31</v>
      </c>
      <c r="H217" s="12" t="s">
        <v>109</v>
      </c>
      <c r="I217" s="12" t="s">
        <v>103</v>
      </c>
      <c r="J217" s="12"/>
      <c r="K217" s="12" t="s">
        <v>1439</v>
      </c>
      <c r="L217" s="12" t="s">
        <v>71</v>
      </c>
      <c r="M217" s="75">
        <v>39718000</v>
      </c>
      <c r="N217" s="16">
        <v>39718000</v>
      </c>
      <c r="O217" s="16">
        <v>0</v>
      </c>
      <c r="P217" s="18">
        <f t="shared" si="8"/>
        <v>0</v>
      </c>
    </row>
    <row r="218" spans="2:16" x14ac:dyDescent="0.25">
      <c r="B218" s="11">
        <v>216</v>
      </c>
      <c r="C218" s="13">
        <v>20182872</v>
      </c>
      <c r="D218" s="12" t="s">
        <v>99</v>
      </c>
      <c r="E218" s="12" t="s">
        <v>1526</v>
      </c>
      <c r="F218" s="12">
        <v>31</v>
      </c>
      <c r="G218" s="12">
        <v>31</v>
      </c>
      <c r="H218" s="12" t="s">
        <v>109</v>
      </c>
      <c r="I218" s="12" t="s">
        <v>103</v>
      </c>
      <c r="J218" s="12"/>
      <c r="K218" s="12" t="s">
        <v>1414</v>
      </c>
      <c r="L218" s="12" t="s">
        <v>71</v>
      </c>
      <c r="M218" s="75">
        <v>121775000</v>
      </c>
      <c r="N218" s="16">
        <v>121775000</v>
      </c>
      <c r="O218" s="16">
        <v>0</v>
      </c>
      <c r="P218" s="18">
        <f t="shared" si="8"/>
        <v>0</v>
      </c>
    </row>
    <row r="219" spans="2:16" x14ac:dyDescent="0.25">
      <c r="B219" s="11">
        <v>217</v>
      </c>
      <c r="C219" s="13">
        <v>30044777</v>
      </c>
      <c r="D219" s="12" t="s">
        <v>99</v>
      </c>
      <c r="E219" s="12" t="s">
        <v>1527</v>
      </c>
      <c r="F219" s="12">
        <v>31</v>
      </c>
      <c r="G219" s="12">
        <v>31</v>
      </c>
      <c r="H219" s="12" t="s">
        <v>109</v>
      </c>
      <c r="I219" s="12" t="s">
        <v>103</v>
      </c>
      <c r="J219" s="12"/>
      <c r="K219" s="12" t="s">
        <v>1438</v>
      </c>
      <c r="L219" s="12" t="s">
        <v>71</v>
      </c>
      <c r="M219" s="75">
        <v>329639000</v>
      </c>
      <c r="N219" s="16">
        <v>329639000</v>
      </c>
      <c r="O219" s="16">
        <v>0</v>
      </c>
      <c r="P219" s="18">
        <f t="shared" si="8"/>
        <v>0</v>
      </c>
    </row>
    <row r="220" spans="2:16" x14ac:dyDescent="0.25">
      <c r="B220" s="11">
        <v>218</v>
      </c>
      <c r="C220" s="13">
        <v>30486268</v>
      </c>
      <c r="D220" s="12" t="s">
        <v>99</v>
      </c>
      <c r="E220" s="12" t="s">
        <v>1528</v>
      </c>
      <c r="F220" s="12">
        <v>31</v>
      </c>
      <c r="G220" s="12">
        <v>31</v>
      </c>
      <c r="H220" s="12" t="s">
        <v>109</v>
      </c>
      <c r="I220" s="12" t="s">
        <v>103</v>
      </c>
      <c r="J220" s="12"/>
      <c r="K220" s="12" t="s">
        <v>1428</v>
      </c>
      <c r="L220" s="12" t="s">
        <v>71</v>
      </c>
      <c r="M220" s="75">
        <v>224430000</v>
      </c>
      <c r="N220" s="16">
        <v>224430000</v>
      </c>
      <c r="O220" s="16">
        <v>0</v>
      </c>
      <c r="P220" s="18">
        <f t="shared" si="8"/>
        <v>0</v>
      </c>
    </row>
    <row r="221" spans="2:16" x14ac:dyDescent="0.25">
      <c r="B221" s="11">
        <v>219</v>
      </c>
      <c r="C221" s="13">
        <v>30046867</v>
      </c>
      <c r="D221" s="12" t="s">
        <v>99</v>
      </c>
      <c r="E221" s="12" t="s">
        <v>1529</v>
      </c>
      <c r="F221" s="12">
        <v>31</v>
      </c>
      <c r="G221" s="12">
        <v>31</v>
      </c>
      <c r="H221" s="12" t="s">
        <v>109</v>
      </c>
      <c r="I221" s="12" t="s">
        <v>103</v>
      </c>
      <c r="J221" s="12"/>
      <c r="K221" s="12" t="s">
        <v>1397</v>
      </c>
      <c r="L221" s="12" t="s">
        <v>71</v>
      </c>
      <c r="M221" s="75">
        <v>193373000</v>
      </c>
      <c r="N221" s="16">
        <v>193373000</v>
      </c>
      <c r="O221" s="16">
        <v>0</v>
      </c>
      <c r="P221" s="18">
        <f t="shared" si="8"/>
        <v>0</v>
      </c>
    </row>
    <row r="222" spans="2:16" x14ac:dyDescent="0.25">
      <c r="B222" s="11">
        <v>220</v>
      </c>
      <c r="C222" s="13">
        <v>30172123</v>
      </c>
      <c r="D222" s="12" t="s">
        <v>99</v>
      </c>
      <c r="E222" s="12" t="s">
        <v>1530</v>
      </c>
      <c r="F222" s="12">
        <v>31</v>
      </c>
      <c r="G222" s="12">
        <v>31</v>
      </c>
      <c r="H222" s="12" t="s">
        <v>653</v>
      </c>
      <c r="I222" s="12" t="s">
        <v>103</v>
      </c>
      <c r="J222" s="12"/>
      <c r="K222" s="12" t="s">
        <v>1440</v>
      </c>
      <c r="L222" s="12" t="s">
        <v>71</v>
      </c>
      <c r="M222" s="75">
        <v>141749000</v>
      </c>
      <c r="N222" s="16">
        <v>0</v>
      </c>
      <c r="O222" s="16">
        <v>0</v>
      </c>
      <c r="P222" s="18">
        <v>0</v>
      </c>
    </row>
    <row r="223" spans="2:16" x14ac:dyDescent="0.25">
      <c r="B223" s="11">
        <v>221</v>
      </c>
      <c r="C223" s="13">
        <v>30098063</v>
      </c>
      <c r="D223" s="12" t="s">
        <v>99</v>
      </c>
      <c r="E223" s="12" t="s">
        <v>1531</v>
      </c>
      <c r="F223" s="12">
        <v>31</v>
      </c>
      <c r="G223" s="12">
        <v>31</v>
      </c>
      <c r="H223" s="12" t="s">
        <v>109</v>
      </c>
      <c r="I223" s="12" t="s">
        <v>103</v>
      </c>
      <c r="J223" s="12"/>
      <c r="K223" s="12" t="s">
        <v>1412</v>
      </c>
      <c r="L223" s="12" t="s">
        <v>71</v>
      </c>
      <c r="M223" s="75">
        <v>1343064322</v>
      </c>
      <c r="N223" s="16">
        <v>133606532.19999999</v>
      </c>
      <c r="O223" s="16">
        <v>0</v>
      </c>
      <c r="P223" s="18">
        <f t="shared" si="8"/>
        <v>0</v>
      </c>
    </row>
    <row r="224" spans="2:16" x14ac:dyDescent="0.25">
      <c r="B224" s="11">
        <v>222</v>
      </c>
      <c r="C224" s="13">
        <v>30131807</v>
      </c>
      <c r="D224" s="12" t="s">
        <v>99</v>
      </c>
      <c r="E224" s="12" t="s">
        <v>1532</v>
      </c>
      <c r="F224" s="12">
        <v>31</v>
      </c>
      <c r="G224" s="12">
        <v>31</v>
      </c>
      <c r="H224" s="12" t="s">
        <v>653</v>
      </c>
      <c r="I224" s="12" t="s">
        <v>103</v>
      </c>
      <c r="J224" s="12"/>
      <c r="K224" s="12" t="s">
        <v>1401</v>
      </c>
      <c r="L224" s="12" t="s">
        <v>71</v>
      </c>
      <c r="M224" s="75">
        <v>4989981466</v>
      </c>
      <c r="N224" s="16">
        <v>223657742.99999979</v>
      </c>
      <c r="O224" s="16">
        <v>111828872</v>
      </c>
      <c r="P224" s="18">
        <f t="shared" si="8"/>
        <v>0.50000000223555907</v>
      </c>
    </row>
    <row r="225" spans="2:16" x14ac:dyDescent="0.25">
      <c r="B225" s="11">
        <v>223</v>
      </c>
      <c r="C225" s="13">
        <v>30064663</v>
      </c>
      <c r="D225" s="12" t="s">
        <v>99</v>
      </c>
      <c r="E225" s="12" t="s">
        <v>1533</v>
      </c>
      <c r="F225" s="12">
        <v>31</v>
      </c>
      <c r="G225" s="12">
        <v>31</v>
      </c>
      <c r="H225" s="12" t="s">
        <v>653</v>
      </c>
      <c r="I225" s="12" t="s">
        <v>103</v>
      </c>
      <c r="J225" s="12"/>
      <c r="K225" s="12" t="s">
        <v>1414</v>
      </c>
      <c r="L225" s="12" t="s">
        <v>71</v>
      </c>
      <c r="M225" s="75">
        <v>534596000</v>
      </c>
      <c r="N225" s="16">
        <v>53459600.000000007</v>
      </c>
      <c r="O225" s="16">
        <v>0</v>
      </c>
      <c r="P225" s="18">
        <f t="shared" si="8"/>
        <v>0</v>
      </c>
    </row>
    <row r="226" spans="2:16" x14ac:dyDescent="0.25">
      <c r="B226" s="11">
        <v>224</v>
      </c>
      <c r="C226" s="13">
        <v>30044384</v>
      </c>
      <c r="D226" s="12" t="s">
        <v>99</v>
      </c>
      <c r="E226" s="12" t="s">
        <v>1534</v>
      </c>
      <c r="F226" s="12">
        <v>31</v>
      </c>
      <c r="G226" s="12">
        <v>31</v>
      </c>
      <c r="H226" s="12" t="s">
        <v>109</v>
      </c>
      <c r="I226" s="12" t="s">
        <v>103</v>
      </c>
      <c r="J226" s="12"/>
      <c r="K226" s="12" t="s">
        <v>1440</v>
      </c>
      <c r="L226" s="12" t="s">
        <v>71</v>
      </c>
      <c r="M226" s="75">
        <v>2624947000</v>
      </c>
      <c r="N226" s="16">
        <v>1409092676</v>
      </c>
      <c r="O226" s="16">
        <v>418769676</v>
      </c>
      <c r="P226" s="18">
        <f t="shared" si="8"/>
        <v>0.2971910103093886</v>
      </c>
    </row>
    <row r="227" spans="2:16" x14ac:dyDescent="0.25">
      <c r="B227" s="11">
        <v>225</v>
      </c>
      <c r="C227" s="13">
        <v>30293822</v>
      </c>
      <c r="D227" s="12" t="s">
        <v>99</v>
      </c>
      <c r="E227" s="12" t="s">
        <v>1535</v>
      </c>
      <c r="F227" s="12">
        <v>31</v>
      </c>
      <c r="G227" s="12">
        <v>31</v>
      </c>
      <c r="H227" s="12" t="s">
        <v>109</v>
      </c>
      <c r="I227" s="12" t="s">
        <v>103</v>
      </c>
      <c r="J227" s="12"/>
      <c r="K227" s="12" t="s">
        <v>1435</v>
      </c>
      <c r="L227" s="12" t="s">
        <v>71</v>
      </c>
      <c r="M227" s="75">
        <v>1204150000</v>
      </c>
      <c r="N227" s="16">
        <v>35578243.999999948</v>
      </c>
      <c r="O227" s="16">
        <v>3153500</v>
      </c>
      <c r="P227" s="18">
        <f t="shared" si="8"/>
        <v>8.8635627997829369E-2</v>
      </c>
    </row>
    <row r="228" spans="2:16" x14ac:dyDescent="0.25">
      <c r="B228" s="11">
        <v>226</v>
      </c>
      <c r="C228" s="13">
        <v>30093589</v>
      </c>
      <c r="D228" s="12" t="s">
        <v>99</v>
      </c>
      <c r="E228" s="12" t="s">
        <v>1536</v>
      </c>
      <c r="F228" s="12">
        <v>31</v>
      </c>
      <c r="G228" s="12">
        <v>31</v>
      </c>
      <c r="H228" s="12" t="s">
        <v>109</v>
      </c>
      <c r="I228" s="12" t="s">
        <v>103</v>
      </c>
      <c r="J228" s="12"/>
      <c r="K228" s="12" t="s">
        <v>1439</v>
      </c>
      <c r="L228" s="12" t="s">
        <v>71</v>
      </c>
      <c r="M228" s="75">
        <v>1822352258</v>
      </c>
      <c r="N228" s="16">
        <v>698364424</v>
      </c>
      <c r="O228" s="16">
        <v>698364424</v>
      </c>
      <c r="P228" s="18">
        <f t="shared" si="8"/>
        <v>1</v>
      </c>
    </row>
    <row r="229" spans="2:16" x14ac:dyDescent="0.25">
      <c r="B229" s="11">
        <v>227</v>
      </c>
      <c r="C229" s="13">
        <v>30076274</v>
      </c>
      <c r="D229" s="12" t="s">
        <v>99</v>
      </c>
      <c r="E229" s="12" t="s">
        <v>1537</v>
      </c>
      <c r="F229" s="12">
        <v>31</v>
      </c>
      <c r="G229" s="12">
        <v>31</v>
      </c>
      <c r="H229" s="12" t="s">
        <v>109</v>
      </c>
      <c r="I229" s="12" t="s">
        <v>103</v>
      </c>
      <c r="J229" s="12"/>
      <c r="K229" s="12" t="s">
        <v>1401</v>
      </c>
      <c r="L229" s="12" t="s">
        <v>71</v>
      </c>
      <c r="M229" s="75">
        <v>987960000</v>
      </c>
      <c r="N229" s="16">
        <v>587062716</v>
      </c>
      <c r="O229" s="16">
        <v>180917716</v>
      </c>
      <c r="P229" s="18">
        <f t="shared" si="8"/>
        <v>0.30817442680178653</v>
      </c>
    </row>
    <row r="230" spans="2:16" x14ac:dyDescent="0.25">
      <c r="B230" s="11">
        <v>228</v>
      </c>
      <c r="C230" s="13">
        <v>30136044</v>
      </c>
      <c r="D230" s="12" t="s">
        <v>99</v>
      </c>
      <c r="E230" s="12" t="s">
        <v>1538</v>
      </c>
      <c r="F230" s="12">
        <v>31</v>
      </c>
      <c r="G230" s="12">
        <v>31</v>
      </c>
      <c r="H230" s="12" t="s">
        <v>109</v>
      </c>
      <c r="I230" s="12" t="s">
        <v>168</v>
      </c>
      <c r="J230" s="12"/>
      <c r="K230" s="12" t="s">
        <v>1476</v>
      </c>
      <c r="L230" s="12" t="s">
        <v>71</v>
      </c>
      <c r="M230" s="75">
        <v>196866614</v>
      </c>
      <c r="N230" s="16">
        <v>92525353.999999985</v>
      </c>
      <c r="O230" s="16">
        <v>42661000</v>
      </c>
      <c r="P230" s="18">
        <f t="shared" si="8"/>
        <v>0.46107362096663806</v>
      </c>
    </row>
    <row r="231" spans="2:16" x14ac:dyDescent="0.25">
      <c r="B231" s="11">
        <v>229</v>
      </c>
      <c r="C231" s="13">
        <v>20177547</v>
      </c>
      <c r="D231" s="12" t="s">
        <v>99</v>
      </c>
      <c r="E231" s="12" t="s">
        <v>1539</v>
      </c>
      <c r="F231" s="12">
        <v>31</v>
      </c>
      <c r="G231" s="12">
        <v>31</v>
      </c>
      <c r="H231" s="12" t="s">
        <v>109</v>
      </c>
      <c r="I231" s="12" t="s">
        <v>103</v>
      </c>
      <c r="J231" s="12"/>
      <c r="K231" s="12" t="s">
        <v>1397</v>
      </c>
      <c r="L231" s="12" t="s">
        <v>71</v>
      </c>
      <c r="M231" s="75">
        <v>761498460.00000012</v>
      </c>
      <c r="N231" s="16">
        <v>28065753.000000026</v>
      </c>
      <c r="O231" s="16">
        <v>0</v>
      </c>
      <c r="P231" s="18">
        <f t="shared" si="8"/>
        <v>0</v>
      </c>
    </row>
    <row r="232" spans="2:16" x14ac:dyDescent="0.25">
      <c r="B232" s="11">
        <v>230</v>
      </c>
      <c r="C232" s="13">
        <v>30268222</v>
      </c>
      <c r="D232" s="12" t="s">
        <v>99</v>
      </c>
      <c r="E232" s="12" t="s">
        <v>1540</v>
      </c>
      <c r="F232" s="12">
        <v>31</v>
      </c>
      <c r="G232" s="12">
        <v>31</v>
      </c>
      <c r="H232" s="12" t="s">
        <v>109</v>
      </c>
      <c r="I232" s="12" t="s">
        <v>122</v>
      </c>
      <c r="J232" s="12"/>
      <c r="K232" s="12" t="s">
        <v>1399</v>
      </c>
      <c r="L232" s="12" t="s">
        <v>71</v>
      </c>
      <c r="M232" s="75">
        <v>1593638000</v>
      </c>
      <c r="N232" s="16">
        <v>0</v>
      </c>
      <c r="O232" s="16">
        <v>0</v>
      </c>
      <c r="P232" s="18">
        <v>0</v>
      </c>
    </row>
    <row r="233" spans="2:16" x14ac:dyDescent="0.25">
      <c r="B233" s="11">
        <v>231</v>
      </c>
      <c r="C233" s="13">
        <v>30124242</v>
      </c>
      <c r="D233" s="12" t="s">
        <v>99</v>
      </c>
      <c r="E233" s="12" t="s">
        <v>1541</v>
      </c>
      <c r="F233" s="12">
        <v>31</v>
      </c>
      <c r="G233" s="12">
        <v>31</v>
      </c>
      <c r="H233" s="12" t="s">
        <v>109</v>
      </c>
      <c r="I233" s="12" t="s">
        <v>103</v>
      </c>
      <c r="J233" s="12"/>
      <c r="K233" s="12" t="s">
        <v>1416</v>
      </c>
      <c r="L233" s="12" t="s">
        <v>71</v>
      </c>
      <c r="M233" s="75">
        <v>1863815100</v>
      </c>
      <c r="N233" s="16">
        <v>1050000000</v>
      </c>
      <c r="O233" s="16">
        <v>100629076</v>
      </c>
      <c r="P233" s="18">
        <f t="shared" si="8"/>
        <v>9.5837215238095241E-2</v>
      </c>
    </row>
    <row r="234" spans="2:16" x14ac:dyDescent="0.25">
      <c r="B234" s="11">
        <v>232</v>
      </c>
      <c r="C234" s="13">
        <v>30412672</v>
      </c>
      <c r="D234" s="12" t="s">
        <v>99</v>
      </c>
      <c r="E234" s="12" t="s">
        <v>1542</v>
      </c>
      <c r="F234" s="12">
        <v>31</v>
      </c>
      <c r="G234" s="12">
        <v>31</v>
      </c>
      <c r="H234" s="12" t="s">
        <v>653</v>
      </c>
      <c r="I234" s="12" t="s">
        <v>103</v>
      </c>
      <c r="J234" s="12"/>
      <c r="K234" s="12" t="s">
        <v>1397</v>
      </c>
      <c r="L234" s="12" t="s">
        <v>71</v>
      </c>
      <c r="M234" s="75">
        <v>151380000</v>
      </c>
      <c r="N234" s="16">
        <v>81914840</v>
      </c>
      <c r="O234" s="16">
        <v>66334000</v>
      </c>
      <c r="P234" s="18">
        <f t="shared" si="8"/>
        <v>0.80979221835750392</v>
      </c>
    </row>
    <row r="235" spans="2:16" x14ac:dyDescent="0.25">
      <c r="B235" s="11">
        <v>233</v>
      </c>
      <c r="C235" s="13">
        <v>30426375</v>
      </c>
      <c r="D235" s="12" t="s">
        <v>99</v>
      </c>
      <c r="E235" s="12" t="s">
        <v>1543</v>
      </c>
      <c r="F235" s="12">
        <v>31</v>
      </c>
      <c r="G235" s="12">
        <v>31</v>
      </c>
      <c r="H235" s="12" t="s">
        <v>653</v>
      </c>
      <c r="I235" s="12" t="s">
        <v>103</v>
      </c>
      <c r="J235" s="12"/>
      <c r="K235" s="12" t="s">
        <v>1414</v>
      </c>
      <c r="L235" s="12" t="s">
        <v>71</v>
      </c>
      <c r="M235" s="75">
        <v>84127608</v>
      </c>
      <c r="N235" s="16">
        <v>0</v>
      </c>
      <c r="O235" s="16">
        <v>0</v>
      </c>
      <c r="P235" s="18">
        <v>0</v>
      </c>
    </row>
    <row r="236" spans="2:16" x14ac:dyDescent="0.25">
      <c r="B236" s="11">
        <v>234</v>
      </c>
      <c r="C236" s="13">
        <v>30409927</v>
      </c>
      <c r="D236" s="12" t="s">
        <v>99</v>
      </c>
      <c r="E236" s="12" t="s">
        <v>1544</v>
      </c>
      <c r="F236" s="12">
        <v>31</v>
      </c>
      <c r="G236" s="12">
        <v>31</v>
      </c>
      <c r="H236" s="12" t="s">
        <v>653</v>
      </c>
      <c r="I236" s="12" t="s">
        <v>103</v>
      </c>
      <c r="J236" s="12"/>
      <c r="K236" s="12" t="s">
        <v>1430</v>
      </c>
      <c r="L236" s="12" t="s">
        <v>71</v>
      </c>
      <c r="M236" s="75">
        <v>128725200.00000001</v>
      </c>
      <c r="N236" s="16">
        <v>0</v>
      </c>
      <c r="O236" s="16">
        <v>0</v>
      </c>
      <c r="P236" s="18">
        <v>0</v>
      </c>
    </row>
    <row r="237" spans="2:16" x14ac:dyDescent="0.25">
      <c r="B237" s="11">
        <v>235</v>
      </c>
      <c r="C237" s="13">
        <v>30465164</v>
      </c>
      <c r="D237" s="12" t="s">
        <v>99</v>
      </c>
      <c r="E237" s="12" t="s">
        <v>1545</v>
      </c>
      <c r="F237" s="12">
        <v>31</v>
      </c>
      <c r="G237" s="12">
        <v>31</v>
      </c>
      <c r="H237" s="12" t="s">
        <v>109</v>
      </c>
      <c r="I237" s="12" t="s">
        <v>103</v>
      </c>
      <c r="J237" s="12"/>
      <c r="K237" s="12" t="s">
        <v>1414</v>
      </c>
      <c r="L237" s="12" t="s">
        <v>71</v>
      </c>
      <c r="M237" s="75">
        <v>993414000</v>
      </c>
      <c r="N237" s="16">
        <v>891752654.99999988</v>
      </c>
      <c r="O237" s="16">
        <v>774907654.99999988</v>
      </c>
      <c r="P237" s="18">
        <f t="shared" si="8"/>
        <v>0.86897151430404207</v>
      </c>
    </row>
    <row r="238" spans="2:16" x14ac:dyDescent="0.25">
      <c r="B238" s="11">
        <v>236</v>
      </c>
      <c r="C238" s="13">
        <v>30150774</v>
      </c>
      <c r="D238" s="12" t="s">
        <v>99</v>
      </c>
      <c r="E238" s="12" t="s">
        <v>1546</v>
      </c>
      <c r="F238" s="12">
        <v>31</v>
      </c>
      <c r="G238" s="12">
        <v>31</v>
      </c>
      <c r="H238" s="12" t="s">
        <v>109</v>
      </c>
      <c r="I238" s="12" t="s">
        <v>103</v>
      </c>
      <c r="J238" s="12"/>
      <c r="K238" s="12" t="s">
        <v>1416</v>
      </c>
      <c r="L238" s="12" t="s">
        <v>71</v>
      </c>
      <c r="M238" s="75">
        <v>181647000</v>
      </c>
      <c r="N238" s="16">
        <v>181647000</v>
      </c>
      <c r="O238" s="16">
        <v>0</v>
      </c>
      <c r="P238" s="18">
        <f t="shared" si="8"/>
        <v>0</v>
      </c>
    </row>
    <row r="239" spans="2:16" x14ac:dyDescent="0.25">
      <c r="B239" s="11">
        <v>237</v>
      </c>
      <c r="C239" s="13">
        <v>30077313</v>
      </c>
      <c r="D239" s="12" t="s">
        <v>99</v>
      </c>
      <c r="E239" s="12" t="s">
        <v>1547</v>
      </c>
      <c r="F239" s="12">
        <v>31</v>
      </c>
      <c r="G239" s="12">
        <v>31</v>
      </c>
      <c r="H239" s="12" t="s">
        <v>109</v>
      </c>
      <c r="I239" s="12" t="s">
        <v>103</v>
      </c>
      <c r="J239" s="12"/>
      <c r="K239" s="12" t="s">
        <v>1412</v>
      </c>
      <c r="L239" s="12" t="s">
        <v>71</v>
      </c>
      <c r="M239" s="75">
        <v>168729000</v>
      </c>
      <c r="N239" s="16">
        <v>168729000</v>
      </c>
      <c r="O239" s="16">
        <v>0</v>
      </c>
      <c r="P239" s="18">
        <f t="shared" si="8"/>
        <v>0</v>
      </c>
    </row>
    <row r="240" spans="2:16" x14ac:dyDescent="0.25">
      <c r="B240" s="11">
        <v>238</v>
      </c>
      <c r="C240" s="13">
        <v>20169740</v>
      </c>
      <c r="D240" s="12" t="s">
        <v>99</v>
      </c>
      <c r="E240" s="12" t="s">
        <v>1548</v>
      </c>
      <c r="F240" s="12">
        <v>31</v>
      </c>
      <c r="G240" s="12">
        <v>31</v>
      </c>
      <c r="H240" s="12" t="s">
        <v>109</v>
      </c>
      <c r="I240" s="12" t="s">
        <v>103</v>
      </c>
      <c r="J240" s="12"/>
      <c r="K240" s="12" t="s">
        <v>1412</v>
      </c>
      <c r="L240" s="12" t="s">
        <v>71</v>
      </c>
      <c r="M240" s="75">
        <v>126318000</v>
      </c>
      <c r="N240" s="16">
        <v>125793000</v>
      </c>
      <c r="O240" s="16">
        <v>126318104</v>
      </c>
      <c r="P240" s="18">
        <f t="shared" si="8"/>
        <v>1.0041743499240816</v>
      </c>
    </row>
    <row r="241" spans="2:16" x14ac:dyDescent="0.25">
      <c r="B241" s="11">
        <v>239</v>
      </c>
      <c r="C241" s="13">
        <v>30043383</v>
      </c>
      <c r="D241" s="12" t="s">
        <v>99</v>
      </c>
      <c r="E241" s="12" t="s">
        <v>1549</v>
      </c>
      <c r="F241" s="12">
        <v>31</v>
      </c>
      <c r="G241" s="12">
        <v>31</v>
      </c>
      <c r="H241" s="12" t="s">
        <v>109</v>
      </c>
      <c r="I241" s="12" t="s">
        <v>103</v>
      </c>
      <c r="J241" s="12"/>
      <c r="K241" s="12" t="s">
        <v>1401</v>
      </c>
      <c r="L241" s="12" t="s">
        <v>71</v>
      </c>
      <c r="M241" s="75">
        <v>316215000</v>
      </c>
      <c r="N241" s="16">
        <v>316215000</v>
      </c>
      <c r="O241" s="16">
        <v>0</v>
      </c>
      <c r="P241" s="18">
        <f t="shared" si="8"/>
        <v>0</v>
      </c>
    </row>
    <row r="242" spans="2:16" x14ac:dyDescent="0.25">
      <c r="B242" s="11">
        <v>240</v>
      </c>
      <c r="C242" s="13">
        <v>30046482</v>
      </c>
      <c r="D242" s="12" t="s">
        <v>99</v>
      </c>
      <c r="E242" s="12" t="s">
        <v>1550</v>
      </c>
      <c r="F242" s="12">
        <v>31</v>
      </c>
      <c r="G242" s="12">
        <v>31</v>
      </c>
      <c r="H242" s="12" t="s">
        <v>109</v>
      </c>
      <c r="I242" s="12" t="s">
        <v>103</v>
      </c>
      <c r="J242" s="12"/>
      <c r="K242" s="12" t="s">
        <v>1414</v>
      </c>
      <c r="L242" s="12" t="s">
        <v>71</v>
      </c>
      <c r="M242" s="75">
        <v>468866000</v>
      </c>
      <c r="N242" s="16">
        <v>468866000</v>
      </c>
      <c r="O242" s="16">
        <v>0</v>
      </c>
      <c r="P242" s="18">
        <f t="shared" si="8"/>
        <v>0</v>
      </c>
    </row>
    <row r="243" spans="2:16" x14ac:dyDescent="0.25">
      <c r="B243" s="11">
        <v>241</v>
      </c>
      <c r="C243" s="13">
        <v>30426875</v>
      </c>
      <c r="D243" s="12" t="s">
        <v>99</v>
      </c>
      <c r="E243" s="12" t="s">
        <v>1551</v>
      </c>
      <c r="F243" s="12">
        <v>31</v>
      </c>
      <c r="G243" s="12">
        <v>31</v>
      </c>
      <c r="H243" s="12" t="s">
        <v>653</v>
      </c>
      <c r="I243" s="12" t="s">
        <v>103</v>
      </c>
      <c r="J243" s="12"/>
      <c r="K243" s="12" t="s">
        <v>1414</v>
      </c>
      <c r="L243" s="12" t="s">
        <v>71</v>
      </c>
      <c r="M243" s="75">
        <v>205257000</v>
      </c>
      <c r="N243" s="16">
        <v>0</v>
      </c>
      <c r="O243" s="16">
        <v>11200000</v>
      </c>
      <c r="P243" s="18">
        <v>0</v>
      </c>
    </row>
    <row r="244" spans="2:16" x14ac:dyDescent="0.25">
      <c r="B244" s="11">
        <v>242</v>
      </c>
      <c r="C244" s="13">
        <v>30066711</v>
      </c>
      <c r="D244" s="12" t="s">
        <v>99</v>
      </c>
      <c r="E244" s="12" t="s">
        <v>650</v>
      </c>
      <c r="F244" s="12">
        <v>31</v>
      </c>
      <c r="G244" s="12">
        <v>31</v>
      </c>
      <c r="H244" s="12" t="s">
        <v>109</v>
      </c>
      <c r="I244" s="12" t="s">
        <v>103</v>
      </c>
      <c r="J244" s="12"/>
      <c r="K244" s="12" t="s">
        <v>1397</v>
      </c>
      <c r="L244" s="12" t="s">
        <v>71</v>
      </c>
      <c r="M244" s="75">
        <v>1325755000</v>
      </c>
      <c r="N244" s="16">
        <v>962564000</v>
      </c>
      <c r="O244" s="16">
        <v>11200000</v>
      </c>
      <c r="P244" s="18">
        <f t="shared" si="8"/>
        <v>1.163558994518806E-2</v>
      </c>
    </row>
    <row r="245" spans="2:16" x14ac:dyDescent="0.25">
      <c r="B245" s="11">
        <v>243</v>
      </c>
      <c r="C245" s="13">
        <v>30481995</v>
      </c>
      <c r="D245" s="12" t="s">
        <v>99</v>
      </c>
      <c r="E245" s="12" t="s">
        <v>1552</v>
      </c>
      <c r="F245" s="12">
        <v>31</v>
      </c>
      <c r="G245" s="12">
        <v>31</v>
      </c>
      <c r="H245" s="12" t="s">
        <v>653</v>
      </c>
      <c r="I245" s="12" t="s">
        <v>103</v>
      </c>
      <c r="J245" s="12"/>
      <c r="K245" s="12" t="s">
        <v>1401</v>
      </c>
      <c r="L245" s="12" t="s">
        <v>71</v>
      </c>
      <c r="M245" s="75">
        <v>193275000</v>
      </c>
      <c r="N245" s="16">
        <v>57982500</v>
      </c>
      <c r="O245" s="16">
        <v>1750000</v>
      </c>
      <c r="P245" s="18">
        <f t="shared" si="8"/>
        <v>3.0181520286293277E-2</v>
      </c>
    </row>
    <row r="246" spans="2:16" x14ac:dyDescent="0.25">
      <c r="B246" s="11">
        <v>244</v>
      </c>
      <c r="C246" s="13">
        <v>30481521</v>
      </c>
      <c r="D246" s="12" t="s">
        <v>99</v>
      </c>
      <c r="E246" s="12" t="s">
        <v>1553</v>
      </c>
      <c r="F246" s="12">
        <v>31</v>
      </c>
      <c r="G246" s="12">
        <v>31</v>
      </c>
      <c r="H246" s="12" t="s">
        <v>653</v>
      </c>
      <c r="I246" s="12" t="s">
        <v>103</v>
      </c>
      <c r="J246" s="12"/>
      <c r="K246" s="12" t="s">
        <v>1414</v>
      </c>
      <c r="L246" s="12" t="s">
        <v>71</v>
      </c>
      <c r="M246" s="75">
        <v>107223000</v>
      </c>
      <c r="N246" s="16">
        <v>0</v>
      </c>
      <c r="O246" s="16">
        <v>2000000</v>
      </c>
      <c r="P246" s="18">
        <v>0</v>
      </c>
    </row>
    <row r="247" spans="2:16" x14ac:dyDescent="0.25">
      <c r="B247" s="11">
        <v>245</v>
      </c>
      <c r="C247" s="13">
        <v>30131804</v>
      </c>
      <c r="D247" s="12" t="s">
        <v>99</v>
      </c>
      <c r="E247" s="12" t="s">
        <v>1554</v>
      </c>
      <c r="F247" s="12">
        <v>31</v>
      </c>
      <c r="G247" s="12">
        <v>31</v>
      </c>
      <c r="H247" s="12" t="s">
        <v>109</v>
      </c>
      <c r="I247" s="12" t="s">
        <v>103</v>
      </c>
      <c r="J247" s="12"/>
      <c r="K247" s="12" t="s">
        <v>1401</v>
      </c>
      <c r="L247" s="12" t="s">
        <v>71</v>
      </c>
      <c r="M247" s="75">
        <v>3118668000</v>
      </c>
      <c r="N247" s="16">
        <v>1018640747</v>
      </c>
      <c r="O247" s="16">
        <v>3000000</v>
      </c>
      <c r="P247" s="18">
        <f t="shared" si="8"/>
        <v>2.9451011152217339E-3</v>
      </c>
    </row>
    <row r="248" spans="2:16" x14ac:dyDescent="0.25">
      <c r="B248" s="11">
        <v>246</v>
      </c>
      <c r="C248" s="13">
        <v>30108069</v>
      </c>
      <c r="D248" s="12" t="s">
        <v>99</v>
      </c>
      <c r="E248" s="12" t="s">
        <v>1555</v>
      </c>
      <c r="F248" s="12">
        <v>31</v>
      </c>
      <c r="G248" s="12">
        <v>31</v>
      </c>
      <c r="H248" s="12" t="s">
        <v>109</v>
      </c>
      <c r="I248" s="12" t="s">
        <v>103</v>
      </c>
      <c r="J248" s="12"/>
      <c r="K248" s="12" t="s">
        <v>1401</v>
      </c>
      <c r="L248" s="12" t="s">
        <v>71</v>
      </c>
      <c r="M248" s="75">
        <v>3909392000</v>
      </c>
      <c r="N248" s="16">
        <v>319787169</v>
      </c>
      <c r="O248" s="16">
        <v>4464000</v>
      </c>
      <c r="P248" s="18">
        <f t="shared" si="8"/>
        <v>1.3959284276349437E-2</v>
      </c>
    </row>
    <row r="249" spans="2:16" x14ac:dyDescent="0.25">
      <c r="B249" s="11">
        <v>247</v>
      </c>
      <c r="C249" s="13">
        <v>30109787</v>
      </c>
      <c r="D249" s="12" t="s">
        <v>99</v>
      </c>
      <c r="E249" s="12" t="s">
        <v>1556</v>
      </c>
      <c r="F249" s="12">
        <v>31</v>
      </c>
      <c r="G249" s="12">
        <v>31</v>
      </c>
      <c r="H249" s="12" t="s">
        <v>109</v>
      </c>
      <c r="I249" s="12" t="s">
        <v>103</v>
      </c>
      <c r="J249" s="12"/>
      <c r="K249" s="12" t="s">
        <v>1414</v>
      </c>
      <c r="L249" s="12" t="s">
        <v>71</v>
      </c>
      <c r="M249" s="75">
        <v>593562000</v>
      </c>
      <c r="N249" s="16">
        <v>251107000</v>
      </c>
      <c r="O249" s="16">
        <v>5757000</v>
      </c>
      <c r="P249" s="18">
        <f t="shared" si="8"/>
        <v>2.2926481539742024E-2</v>
      </c>
    </row>
    <row r="250" spans="2:16" x14ac:dyDescent="0.25">
      <c r="B250" s="11">
        <v>248</v>
      </c>
      <c r="C250" s="13">
        <v>30108567</v>
      </c>
      <c r="D250" s="12" t="s">
        <v>99</v>
      </c>
      <c r="E250" s="12" t="s">
        <v>1557</v>
      </c>
      <c r="F250" s="12">
        <v>31</v>
      </c>
      <c r="G250" s="12">
        <v>31</v>
      </c>
      <c r="H250" s="12" t="s">
        <v>109</v>
      </c>
      <c r="I250" s="12" t="s">
        <v>103</v>
      </c>
      <c r="J250" s="12"/>
      <c r="K250" s="12" t="s">
        <v>1401</v>
      </c>
      <c r="L250" s="12" t="s">
        <v>71</v>
      </c>
      <c r="M250" s="75">
        <v>633515236</v>
      </c>
      <c r="N250" s="16">
        <v>0</v>
      </c>
      <c r="O250" s="16">
        <v>110000</v>
      </c>
      <c r="P250" s="18">
        <v>0</v>
      </c>
    </row>
    <row r="251" spans="2:16" x14ac:dyDescent="0.25">
      <c r="B251" s="11">
        <v>249</v>
      </c>
      <c r="C251" s="13">
        <v>30082412</v>
      </c>
      <c r="D251" s="12" t="s">
        <v>99</v>
      </c>
      <c r="E251" s="12" t="s">
        <v>1558</v>
      </c>
      <c r="F251" s="12">
        <v>31</v>
      </c>
      <c r="G251" s="12">
        <v>31</v>
      </c>
      <c r="H251" s="12" t="s">
        <v>109</v>
      </c>
      <c r="I251" s="12" t="s">
        <v>103</v>
      </c>
      <c r="J251" s="12"/>
      <c r="K251" s="12" t="s">
        <v>1438</v>
      </c>
      <c r="L251" s="12" t="s">
        <v>71</v>
      </c>
      <c r="M251" s="75">
        <v>1366742512</v>
      </c>
      <c r="N251" s="16">
        <v>0</v>
      </c>
      <c r="O251" s="16">
        <v>0</v>
      </c>
      <c r="P251" s="18">
        <v>0</v>
      </c>
    </row>
    <row r="252" spans="2:16" x14ac:dyDescent="0.25">
      <c r="B252" s="11">
        <v>250</v>
      </c>
      <c r="C252" s="13">
        <v>40000508</v>
      </c>
      <c r="D252" s="12" t="s">
        <v>99</v>
      </c>
      <c r="E252" s="12" t="s">
        <v>1559</v>
      </c>
      <c r="F252" s="12">
        <v>31</v>
      </c>
      <c r="G252" s="12">
        <v>31</v>
      </c>
      <c r="H252" s="12" t="s">
        <v>109</v>
      </c>
      <c r="I252" s="12" t="s">
        <v>122</v>
      </c>
      <c r="J252" s="12"/>
      <c r="K252" s="12" t="s">
        <v>1399</v>
      </c>
      <c r="L252" s="12" t="s">
        <v>71</v>
      </c>
      <c r="M252" s="75">
        <v>307800000</v>
      </c>
      <c r="N252" s="16">
        <v>0</v>
      </c>
      <c r="O252" s="16">
        <v>0</v>
      </c>
      <c r="P252" s="18">
        <v>0</v>
      </c>
    </row>
    <row r="253" spans="2:16" x14ac:dyDescent="0.25">
      <c r="B253" s="11">
        <v>251</v>
      </c>
      <c r="C253" s="13">
        <v>40001289</v>
      </c>
      <c r="D253" s="12" t="s">
        <v>99</v>
      </c>
      <c r="E253" s="12" t="s">
        <v>1560</v>
      </c>
      <c r="F253" s="12">
        <v>31</v>
      </c>
      <c r="G253" s="12">
        <v>31</v>
      </c>
      <c r="H253" s="12" t="s">
        <v>109</v>
      </c>
      <c r="I253" s="12" t="s">
        <v>103</v>
      </c>
      <c r="J253" s="12"/>
      <c r="K253" s="12" t="s">
        <v>1401</v>
      </c>
      <c r="L253" s="12" t="s">
        <v>71</v>
      </c>
      <c r="M253" s="75">
        <v>269480000</v>
      </c>
      <c r="N253" s="16">
        <v>0</v>
      </c>
      <c r="O253" s="16">
        <v>0</v>
      </c>
      <c r="P253" s="18">
        <v>0</v>
      </c>
    </row>
    <row r="254" spans="2:16" x14ac:dyDescent="0.25">
      <c r="B254" s="11">
        <v>252</v>
      </c>
      <c r="C254" s="13">
        <v>30124513</v>
      </c>
      <c r="D254" s="12" t="s">
        <v>99</v>
      </c>
      <c r="E254" s="12" t="s">
        <v>1561</v>
      </c>
      <c r="F254" s="12">
        <v>31</v>
      </c>
      <c r="G254" s="12">
        <v>31</v>
      </c>
      <c r="H254" s="12" t="s">
        <v>109</v>
      </c>
      <c r="I254" s="12" t="s">
        <v>103</v>
      </c>
      <c r="J254" s="12"/>
      <c r="K254" s="12" t="s">
        <v>1416</v>
      </c>
      <c r="L254" s="12" t="s">
        <v>71</v>
      </c>
      <c r="M254" s="75">
        <v>6671508000</v>
      </c>
      <c r="N254" s="16">
        <v>0</v>
      </c>
      <c r="O254" s="16">
        <v>0</v>
      </c>
      <c r="P254" s="18">
        <v>0</v>
      </c>
    </row>
    <row r="255" spans="2:16" x14ac:dyDescent="0.25">
      <c r="B255" s="11">
        <v>253</v>
      </c>
      <c r="C255" s="13">
        <v>30487064</v>
      </c>
      <c r="D255" s="12" t="s">
        <v>99</v>
      </c>
      <c r="E255" s="12" t="s">
        <v>1562</v>
      </c>
      <c r="F255" s="12">
        <v>31</v>
      </c>
      <c r="G255" s="12">
        <v>31</v>
      </c>
      <c r="H255" s="12" t="s">
        <v>109</v>
      </c>
      <c r="I255" s="12" t="s">
        <v>103</v>
      </c>
      <c r="J255" s="12"/>
      <c r="K255" s="12" t="s">
        <v>1439</v>
      </c>
      <c r="L255" s="12" t="s">
        <v>71</v>
      </c>
      <c r="M255" s="75">
        <v>413025000</v>
      </c>
      <c r="N255" s="16">
        <v>0</v>
      </c>
      <c r="O255" s="16">
        <v>0</v>
      </c>
      <c r="P255" s="18">
        <v>0</v>
      </c>
    </row>
    <row r="256" spans="2:16" x14ac:dyDescent="0.25">
      <c r="B256" s="11">
        <v>254</v>
      </c>
      <c r="C256" s="13">
        <v>40000036</v>
      </c>
      <c r="D256" s="12" t="s">
        <v>99</v>
      </c>
      <c r="E256" s="12" t="s">
        <v>1563</v>
      </c>
      <c r="F256" s="12">
        <v>31</v>
      </c>
      <c r="G256" s="12">
        <v>31</v>
      </c>
      <c r="H256" s="12" t="s">
        <v>109</v>
      </c>
      <c r="I256" s="12" t="s">
        <v>103</v>
      </c>
      <c r="J256" s="12"/>
      <c r="K256" s="12" t="s">
        <v>1439</v>
      </c>
      <c r="L256" s="12" t="s">
        <v>71</v>
      </c>
      <c r="M256" s="75">
        <v>412458000</v>
      </c>
      <c r="N256" s="16">
        <v>0</v>
      </c>
      <c r="O256" s="16">
        <v>0</v>
      </c>
      <c r="P256" s="18">
        <v>0</v>
      </c>
    </row>
    <row r="257" spans="2:16" x14ac:dyDescent="0.25">
      <c r="B257" s="11">
        <v>255</v>
      </c>
      <c r="C257" s="13">
        <v>30487203</v>
      </c>
      <c r="D257" s="12" t="s">
        <v>99</v>
      </c>
      <c r="E257" s="12" t="s">
        <v>1564</v>
      </c>
      <c r="F257" s="12">
        <v>31</v>
      </c>
      <c r="G257" s="12">
        <v>31</v>
      </c>
      <c r="H257" s="12" t="s">
        <v>109</v>
      </c>
      <c r="I257" s="12" t="s">
        <v>103</v>
      </c>
      <c r="J257" s="12"/>
      <c r="K257" s="12" t="s">
        <v>1439</v>
      </c>
      <c r="L257" s="12" t="s">
        <v>71</v>
      </c>
      <c r="M257" s="75">
        <v>499558000</v>
      </c>
      <c r="N257" s="16">
        <v>0</v>
      </c>
      <c r="O257" s="16">
        <v>0</v>
      </c>
      <c r="P257" s="18">
        <v>0</v>
      </c>
    </row>
    <row r="258" spans="2:16" x14ac:dyDescent="0.25">
      <c r="B258" s="11">
        <v>256</v>
      </c>
      <c r="C258" s="13">
        <v>30136164</v>
      </c>
      <c r="D258" s="12" t="s">
        <v>99</v>
      </c>
      <c r="E258" s="12" t="s">
        <v>1565</v>
      </c>
      <c r="F258" s="12">
        <v>31</v>
      </c>
      <c r="G258" s="12">
        <v>31</v>
      </c>
      <c r="H258" s="12" t="s">
        <v>109</v>
      </c>
      <c r="I258" s="12" t="s">
        <v>122</v>
      </c>
      <c r="J258" s="12"/>
      <c r="K258" s="12" t="s">
        <v>1399</v>
      </c>
      <c r="L258" s="12" t="s">
        <v>71</v>
      </c>
      <c r="M258" s="75">
        <v>462108000</v>
      </c>
      <c r="N258" s="16">
        <v>0</v>
      </c>
      <c r="O258" s="16">
        <v>0</v>
      </c>
      <c r="P258" s="18">
        <v>0</v>
      </c>
    </row>
    <row r="259" spans="2:16" x14ac:dyDescent="0.25">
      <c r="B259" s="11">
        <v>257</v>
      </c>
      <c r="C259" s="13">
        <v>40000585</v>
      </c>
      <c r="D259" s="12" t="s">
        <v>99</v>
      </c>
      <c r="E259" s="12" t="s">
        <v>1566</v>
      </c>
      <c r="F259" s="12">
        <v>31</v>
      </c>
      <c r="G259" s="12">
        <v>31</v>
      </c>
      <c r="H259" s="12" t="s">
        <v>109</v>
      </c>
      <c r="I259" s="12" t="s">
        <v>103</v>
      </c>
      <c r="J259" s="12"/>
      <c r="K259" s="12" t="s">
        <v>1414</v>
      </c>
      <c r="L259" s="12" t="s">
        <v>71</v>
      </c>
      <c r="M259" s="75">
        <v>283378000</v>
      </c>
      <c r="N259" s="16">
        <v>0</v>
      </c>
      <c r="O259" s="16">
        <v>0</v>
      </c>
      <c r="P259" s="18">
        <v>0</v>
      </c>
    </row>
    <row r="260" spans="2:16" x14ac:dyDescent="0.25">
      <c r="B260" s="11">
        <v>258</v>
      </c>
      <c r="C260" s="13">
        <v>40000697</v>
      </c>
      <c r="D260" s="12" t="s">
        <v>99</v>
      </c>
      <c r="E260" s="12" t="s">
        <v>1567</v>
      </c>
      <c r="F260" s="12">
        <v>31</v>
      </c>
      <c r="G260" s="12">
        <v>31</v>
      </c>
      <c r="H260" s="12" t="s">
        <v>109</v>
      </c>
      <c r="I260" s="12" t="s">
        <v>103</v>
      </c>
      <c r="J260" s="12"/>
      <c r="K260" s="12" t="s">
        <v>1438</v>
      </c>
      <c r="L260" s="12" t="s">
        <v>71</v>
      </c>
      <c r="M260" s="75">
        <v>457977000</v>
      </c>
      <c r="N260" s="16">
        <v>0</v>
      </c>
      <c r="O260" s="16">
        <v>0</v>
      </c>
      <c r="P260" s="18">
        <v>0</v>
      </c>
    </row>
    <row r="261" spans="2:16" x14ac:dyDescent="0.25">
      <c r="B261" s="11">
        <v>259</v>
      </c>
      <c r="C261" s="13">
        <v>30393924</v>
      </c>
      <c r="D261" s="12" t="s">
        <v>99</v>
      </c>
      <c r="E261" s="12" t="s">
        <v>1568</v>
      </c>
      <c r="F261" s="12">
        <v>31</v>
      </c>
      <c r="G261" s="12">
        <v>31</v>
      </c>
      <c r="H261" s="12" t="s">
        <v>109</v>
      </c>
      <c r="I261" s="12" t="s">
        <v>103</v>
      </c>
      <c r="J261" s="12"/>
      <c r="K261" s="12" t="s">
        <v>1801</v>
      </c>
      <c r="L261" s="12" t="s">
        <v>71</v>
      </c>
      <c r="M261" s="75">
        <v>697133000</v>
      </c>
      <c r="N261" s="16">
        <v>0</v>
      </c>
      <c r="O261" s="16">
        <v>0</v>
      </c>
      <c r="P261" s="18">
        <v>0</v>
      </c>
    </row>
    <row r="262" spans="2:16" x14ac:dyDescent="0.25">
      <c r="B262" s="11">
        <v>260</v>
      </c>
      <c r="C262" s="13">
        <v>40001228</v>
      </c>
      <c r="D262" s="12" t="s">
        <v>99</v>
      </c>
      <c r="E262" s="12" t="s">
        <v>1569</v>
      </c>
      <c r="F262" s="12">
        <v>31</v>
      </c>
      <c r="G262" s="12">
        <v>31</v>
      </c>
      <c r="H262" s="12" t="s">
        <v>109</v>
      </c>
      <c r="I262" s="12" t="s">
        <v>103</v>
      </c>
      <c r="J262" s="12"/>
      <c r="K262" s="12" t="s">
        <v>1401</v>
      </c>
      <c r="L262" s="12" t="s">
        <v>71</v>
      </c>
      <c r="M262" s="75">
        <v>105884000</v>
      </c>
      <c r="N262" s="16">
        <v>0</v>
      </c>
      <c r="O262" s="16">
        <v>0</v>
      </c>
      <c r="P262" s="18">
        <v>0</v>
      </c>
    </row>
    <row r="263" spans="2:16" x14ac:dyDescent="0.25">
      <c r="B263" s="11">
        <v>261</v>
      </c>
      <c r="C263" s="13">
        <v>30429077</v>
      </c>
      <c r="D263" s="12" t="s">
        <v>99</v>
      </c>
      <c r="E263" s="12" t="s">
        <v>1570</v>
      </c>
      <c r="F263" s="12">
        <v>31</v>
      </c>
      <c r="G263" s="12">
        <v>31</v>
      </c>
      <c r="H263" s="12" t="s">
        <v>653</v>
      </c>
      <c r="I263" s="12" t="s">
        <v>103</v>
      </c>
      <c r="J263" s="12"/>
      <c r="K263" s="12" t="s">
        <v>1401</v>
      </c>
      <c r="L263" s="12" t="s">
        <v>71</v>
      </c>
      <c r="M263" s="75">
        <v>63838000</v>
      </c>
      <c r="N263" s="16">
        <v>0</v>
      </c>
      <c r="O263" s="16">
        <v>0</v>
      </c>
      <c r="P263" s="18">
        <v>0</v>
      </c>
    </row>
    <row r="264" spans="2:16" x14ac:dyDescent="0.25">
      <c r="B264" s="11">
        <v>262</v>
      </c>
      <c r="C264" s="13">
        <v>30431172</v>
      </c>
      <c r="D264" s="12" t="s">
        <v>99</v>
      </c>
      <c r="E264" s="12" t="s">
        <v>1571</v>
      </c>
      <c r="F264" s="12">
        <v>31</v>
      </c>
      <c r="G264" s="12">
        <v>31</v>
      </c>
      <c r="H264" s="12" t="s">
        <v>653</v>
      </c>
      <c r="I264" s="12" t="s">
        <v>103</v>
      </c>
      <c r="J264" s="12"/>
      <c r="K264" s="12" t="s">
        <v>1401</v>
      </c>
      <c r="L264" s="12" t="s">
        <v>71</v>
      </c>
      <c r="M264" s="75">
        <v>161972000</v>
      </c>
      <c r="N264" s="16">
        <v>0</v>
      </c>
      <c r="O264" s="16">
        <v>0</v>
      </c>
      <c r="P264" s="18">
        <v>0</v>
      </c>
    </row>
    <row r="265" spans="2:16" x14ac:dyDescent="0.25">
      <c r="B265" s="11">
        <v>263</v>
      </c>
      <c r="C265" s="13">
        <v>30109834</v>
      </c>
      <c r="D265" s="12" t="s">
        <v>99</v>
      </c>
      <c r="E265" s="12" t="s">
        <v>1572</v>
      </c>
      <c r="F265" s="12">
        <v>31</v>
      </c>
      <c r="G265" s="12">
        <v>31</v>
      </c>
      <c r="H265" s="12" t="s">
        <v>109</v>
      </c>
      <c r="I265" s="12" t="s">
        <v>103</v>
      </c>
      <c r="J265" s="12"/>
      <c r="K265" s="12" t="s">
        <v>1414</v>
      </c>
      <c r="L265" s="12" t="s">
        <v>71</v>
      </c>
      <c r="M265" s="75">
        <v>1647130000</v>
      </c>
      <c r="N265" s="16">
        <v>0</v>
      </c>
      <c r="O265" s="16">
        <v>0</v>
      </c>
      <c r="P265" s="18">
        <v>0</v>
      </c>
    </row>
    <row r="266" spans="2:16" x14ac:dyDescent="0.25">
      <c r="B266" s="11">
        <v>264</v>
      </c>
      <c r="C266" s="13">
        <v>30109832</v>
      </c>
      <c r="D266" s="12" t="s">
        <v>99</v>
      </c>
      <c r="E266" s="12" t="s">
        <v>1472</v>
      </c>
      <c r="F266" s="12">
        <v>31</v>
      </c>
      <c r="G266" s="12">
        <v>31</v>
      </c>
      <c r="H266" s="12" t="s">
        <v>109</v>
      </c>
      <c r="I266" s="12" t="s">
        <v>103</v>
      </c>
      <c r="J266" s="12"/>
      <c r="K266" s="12" t="s">
        <v>1414</v>
      </c>
      <c r="L266" s="12" t="s">
        <v>71</v>
      </c>
      <c r="M266" s="75">
        <v>1676172000</v>
      </c>
      <c r="N266" s="16">
        <v>0</v>
      </c>
      <c r="O266" s="16">
        <v>0</v>
      </c>
      <c r="P266" s="18">
        <v>0</v>
      </c>
    </row>
    <row r="267" spans="2:16" x14ac:dyDescent="0.25">
      <c r="B267" s="11">
        <v>265</v>
      </c>
      <c r="C267" s="13">
        <v>30439686</v>
      </c>
      <c r="D267" s="12" t="s">
        <v>99</v>
      </c>
      <c r="E267" s="12" t="s">
        <v>1573</v>
      </c>
      <c r="F267" s="12">
        <v>31</v>
      </c>
      <c r="G267" s="12">
        <v>31</v>
      </c>
      <c r="H267" s="12" t="s">
        <v>109</v>
      </c>
      <c r="I267" s="12" t="s">
        <v>103</v>
      </c>
      <c r="J267" s="12"/>
      <c r="K267" s="12" t="s">
        <v>1401</v>
      </c>
      <c r="L267" s="12" t="s">
        <v>71</v>
      </c>
      <c r="M267" s="75">
        <v>2185518000</v>
      </c>
      <c r="N267" s="16">
        <v>236420150</v>
      </c>
      <c r="O267" s="16">
        <v>0</v>
      </c>
      <c r="P267" s="18">
        <f t="shared" ref="P267:P323" si="9">+O267/N267</f>
        <v>0</v>
      </c>
    </row>
    <row r="268" spans="2:16" x14ac:dyDescent="0.25">
      <c r="B268" s="11">
        <v>266</v>
      </c>
      <c r="C268" s="13">
        <v>30483984</v>
      </c>
      <c r="D268" s="12" t="s">
        <v>99</v>
      </c>
      <c r="E268" s="12" t="s">
        <v>1574</v>
      </c>
      <c r="F268" s="12">
        <v>31</v>
      </c>
      <c r="G268" s="12">
        <v>31</v>
      </c>
      <c r="H268" s="12" t="s">
        <v>109</v>
      </c>
      <c r="I268" s="12" t="s">
        <v>103</v>
      </c>
      <c r="J268" s="12"/>
      <c r="K268" s="12" t="s">
        <v>1428</v>
      </c>
      <c r="L268" s="12" t="s">
        <v>71</v>
      </c>
      <c r="M268" s="75">
        <v>797767000</v>
      </c>
      <c r="N268" s="16">
        <v>0</v>
      </c>
      <c r="O268" s="16">
        <v>0</v>
      </c>
      <c r="P268" s="18">
        <v>0</v>
      </c>
    </row>
    <row r="269" spans="2:16" x14ac:dyDescent="0.25">
      <c r="B269" s="11">
        <v>267</v>
      </c>
      <c r="C269" s="13">
        <v>30466285</v>
      </c>
      <c r="D269" s="12" t="s">
        <v>99</v>
      </c>
      <c r="E269" s="12" t="s">
        <v>1575</v>
      </c>
      <c r="F269" s="12">
        <v>31</v>
      </c>
      <c r="G269" s="12">
        <v>31</v>
      </c>
      <c r="H269" s="12" t="s">
        <v>109</v>
      </c>
      <c r="I269" s="12" t="s">
        <v>168</v>
      </c>
      <c r="J269" s="12"/>
      <c r="K269" s="12" t="s">
        <v>516</v>
      </c>
      <c r="L269" s="12" t="s">
        <v>71</v>
      </c>
      <c r="M269" s="75">
        <v>30783000</v>
      </c>
      <c r="N269" s="16">
        <v>6156600</v>
      </c>
      <c r="O269" s="16">
        <v>0</v>
      </c>
      <c r="P269" s="18">
        <f t="shared" si="9"/>
        <v>0</v>
      </c>
    </row>
    <row r="270" spans="2:16" x14ac:dyDescent="0.25">
      <c r="B270" s="11">
        <v>268</v>
      </c>
      <c r="C270" s="13">
        <v>30073874</v>
      </c>
      <c r="D270" s="12" t="s">
        <v>99</v>
      </c>
      <c r="E270" s="12" t="s">
        <v>1576</v>
      </c>
      <c r="F270" s="12">
        <v>31</v>
      </c>
      <c r="G270" s="12">
        <v>31</v>
      </c>
      <c r="H270" s="12" t="s">
        <v>109</v>
      </c>
      <c r="I270" s="12" t="s">
        <v>103</v>
      </c>
      <c r="J270" s="12"/>
      <c r="K270" s="12" t="s">
        <v>1439</v>
      </c>
      <c r="L270" s="12" t="s">
        <v>71</v>
      </c>
      <c r="M270" s="75">
        <v>5342615000</v>
      </c>
      <c r="N270" s="16">
        <v>0</v>
      </c>
      <c r="O270" s="16">
        <v>0</v>
      </c>
      <c r="P270" s="18">
        <v>0</v>
      </c>
    </row>
    <row r="271" spans="2:16" x14ac:dyDescent="0.25">
      <c r="B271" s="11">
        <v>269</v>
      </c>
      <c r="C271" s="13">
        <v>30150673</v>
      </c>
      <c r="D271" s="12" t="s">
        <v>99</v>
      </c>
      <c r="E271" s="12" t="s">
        <v>1577</v>
      </c>
      <c r="F271" s="12">
        <v>31</v>
      </c>
      <c r="G271" s="12">
        <v>31</v>
      </c>
      <c r="H271" s="12" t="s">
        <v>109</v>
      </c>
      <c r="I271" s="12" t="s">
        <v>103</v>
      </c>
      <c r="J271" s="12"/>
      <c r="K271" s="12" t="s">
        <v>1801</v>
      </c>
      <c r="L271" s="12" t="s">
        <v>71</v>
      </c>
      <c r="M271" s="75">
        <v>559202000</v>
      </c>
      <c r="N271" s="16">
        <v>0</v>
      </c>
      <c r="O271" s="16">
        <v>0</v>
      </c>
      <c r="P271" s="18">
        <v>0</v>
      </c>
    </row>
    <row r="272" spans="2:16" x14ac:dyDescent="0.25">
      <c r="B272" s="11">
        <v>270</v>
      </c>
      <c r="C272" s="13">
        <v>30123632</v>
      </c>
      <c r="D272" s="12" t="s">
        <v>99</v>
      </c>
      <c r="E272" s="12" t="s">
        <v>1578</v>
      </c>
      <c r="F272" s="12">
        <v>31</v>
      </c>
      <c r="G272" s="12">
        <v>31</v>
      </c>
      <c r="H272" s="12" t="s">
        <v>109</v>
      </c>
      <c r="I272" s="12" t="s">
        <v>103</v>
      </c>
      <c r="J272" s="12"/>
      <c r="K272" s="12" t="s">
        <v>1430</v>
      </c>
      <c r="L272" s="12" t="s">
        <v>71</v>
      </c>
      <c r="M272" s="75">
        <v>330737000</v>
      </c>
      <c r="N272" s="16">
        <v>0</v>
      </c>
      <c r="O272" s="16">
        <v>0</v>
      </c>
      <c r="P272" s="18">
        <v>0</v>
      </c>
    </row>
    <row r="273" spans="2:16" x14ac:dyDescent="0.25">
      <c r="B273" s="11">
        <v>271</v>
      </c>
      <c r="C273" s="13">
        <v>30392127</v>
      </c>
      <c r="D273" s="12" t="s">
        <v>99</v>
      </c>
      <c r="E273" s="12" t="s">
        <v>1579</v>
      </c>
      <c r="F273" s="12">
        <v>31</v>
      </c>
      <c r="G273" s="12">
        <v>31</v>
      </c>
      <c r="H273" s="12" t="s">
        <v>109</v>
      </c>
      <c r="I273" s="12" t="s">
        <v>103</v>
      </c>
      <c r="J273" s="12"/>
      <c r="K273" s="12" t="s">
        <v>1430</v>
      </c>
      <c r="L273" s="12" t="s">
        <v>71</v>
      </c>
      <c r="M273" s="75">
        <v>220589000</v>
      </c>
      <c r="N273" s="16">
        <v>0</v>
      </c>
      <c r="O273" s="16">
        <v>0</v>
      </c>
      <c r="P273" s="18">
        <v>0</v>
      </c>
    </row>
    <row r="274" spans="2:16" x14ac:dyDescent="0.25">
      <c r="B274" s="11">
        <v>272</v>
      </c>
      <c r="C274" s="13">
        <v>30085388</v>
      </c>
      <c r="D274" s="12" t="s">
        <v>99</v>
      </c>
      <c r="E274" s="12" t="s">
        <v>1580</v>
      </c>
      <c r="F274" s="12">
        <v>31</v>
      </c>
      <c r="G274" s="12">
        <v>31</v>
      </c>
      <c r="H274" s="12" t="s">
        <v>109</v>
      </c>
      <c r="I274" s="12" t="s">
        <v>103</v>
      </c>
      <c r="J274" s="12"/>
      <c r="K274" s="12" t="s">
        <v>1453</v>
      </c>
      <c r="L274" s="12" t="s">
        <v>71</v>
      </c>
      <c r="M274" s="75">
        <v>884836000</v>
      </c>
      <c r="N274" s="16">
        <v>0</v>
      </c>
      <c r="O274" s="16">
        <v>0</v>
      </c>
      <c r="P274" s="18">
        <v>0</v>
      </c>
    </row>
    <row r="275" spans="2:16" x14ac:dyDescent="0.25">
      <c r="B275" s="11">
        <v>273</v>
      </c>
      <c r="C275" s="13">
        <v>40001384</v>
      </c>
      <c r="D275" s="12" t="s">
        <v>99</v>
      </c>
      <c r="E275" s="12" t="s">
        <v>1581</v>
      </c>
      <c r="F275" s="12">
        <v>31</v>
      </c>
      <c r="G275" s="12">
        <v>31</v>
      </c>
      <c r="H275" s="12" t="s">
        <v>109</v>
      </c>
      <c r="I275" s="12" t="s">
        <v>103</v>
      </c>
      <c r="J275" s="12"/>
      <c r="K275" s="12" t="s">
        <v>1453</v>
      </c>
      <c r="L275" s="12" t="s">
        <v>71</v>
      </c>
      <c r="M275" s="75">
        <v>529620000</v>
      </c>
      <c r="N275" s="16">
        <v>0</v>
      </c>
      <c r="O275" s="16">
        <v>0</v>
      </c>
      <c r="P275" s="18">
        <v>0</v>
      </c>
    </row>
    <row r="276" spans="2:16" x14ac:dyDescent="0.25">
      <c r="B276" s="11">
        <v>274</v>
      </c>
      <c r="C276" s="13">
        <v>30484899</v>
      </c>
      <c r="D276" s="12" t="s">
        <v>99</v>
      </c>
      <c r="E276" s="12" t="s">
        <v>1582</v>
      </c>
      <c r="F276" s="12">
        <v>31</v>
      </c>
      <c r="G276" s="12">
        <v>31</v>
      </c>
      <c r="H276" s="12" t="s">
        <v>102</v>
      </c>
      <c r="I276" s="12" t="s">
        <v>103</v>
      </c>
      <c r="J276" s="12"/>
      <c r="K276" s="12" t="s">
        <v>1401</v>
      </c>
      <c r="L276" s="12" t="s">
        <v>71</v>
      </c>
      <c r="M276" s="75">
        <v>20578000</v>
      </c>
      <c r="N276" s="16">
        <v>4115600.0000000005</v>
      </c>
      <c r="O276" s="16">
        <v>0</v>
      </c>
      <c r="P276" s="18">
        <f t="shared" si="9"/>
        <v>0</v>
      </c>
    </row>
    <row r="277" spans="2:16" x14ac:dyDescent="0.25">
      <c r="B277" s="11">
        <v>275</v>
      </c>
      <c r="C277" s="13">
        <v>40002659</v>
      </c>
      <c r="D277" s="12" t="s">
        <v>99</v>
      </c>
      <c r="E277" s="12" t="s">
        <v>787</v>
      </c>
      <c r="F277" s="12">
        <v>31</v>
      </c>
      <c r="G277" s="12">
        <v>31</v>
      </c>
      <c r="H277" s="12" t="s">
        <v>109</v>
      </c>
      <c r="I277" s="12" t="s">
        <v>103</v>
      </c>
      <c r="J277" s="12"/>
      <c r="K277" s="12" t="s">
        <v>1397</v>
      </c>
      <c r="L277" s="12" t="s">
        <v>71</v>
      </c>
      <c r="M277" s="75">
        <v>378182000</v>
      </c>
      <c r="N277" s="16">
        <v>0</v>
      </c>
      <c r="O277" s="16">
        <v>0</v>
      </c>
      <c r="P277" s="18">
        <v>0</v>
      </c>
    </row>
    <row r="278" spans="2:16" x14ac:dyDescent="0.25">
      <c r="B278" s="11">
        <v>276</v>
      </c>
      <c r="C278" s="13">
        <v>30121560</v>
      </c>
      <c r="D278" s="12" t="s">
        <v>99</v>
      </c>
      <c r="E278" s="12" t="s">
        <v>1583</v>
      </c>
      <c r="F278" s="12">
        <v>33</v>
      </c>
      <c r="G278" s="12">
        <v>33</v>
      </c>
      <c r="H278" s="12" t="s">
        <v>109</v>
      </c>
      <c r="I278" s="12" t="s">
        <v>122</v>
      </c>
      <c r="J278" s="12"/>
      <c r="K278" s="12" t="s">
        <v>1399</v>
      </c>
      <c r="L278" s="12" t="s">
        <v>71</v>
      </c>
      <c r="M278" s="75">
        <v>13374688000</v>
      </c>
      <c r="N278" s="16">
        <v>2534826000</v>
      </c>
      <c r="O278" s="16">
        <v>276580000</v>
      </c>
      <c r="P278" s="18">
        <f t="shared" si="9"/>
        <v>0.10911202583530388</v>
      </c>
    </row>
    <row r="279" spans="2:16" x14ac:dyDescent="0.25">
      <c r="B279" s="11">
        <v>277</v>
      </c>
      <c r="C279" s="13">
        <v>30131733</v>
      </c>
      <c r="D279" s="12" t="s">
        <v>99</v>
      </c>
      <c r="E279" s="12" t="s">
        <v>1584</v>
      </c>
      <c r="F279" s="12">
        <v>33</v>
      </c>
      <c r="G279" s="12">
        <v>33</v>
      </c>
      <c r="H279" s="12" t="s">
        <v>109</v>
      </c>
      <c r="I279" s="12" t="s">
        <v>103</v>
      </c>
      <c r="J279" s="12"/>
      <c r="K279" s="12" t="s">
        <v>1401</v>
      </c>
      <c r="L279" s="12" t="s">
        <v>71</v>
      </c>
      <c r="M279" s="75">
        <v>199292000</v>
      </c>
      <c r="N279" s="16">
        <v>0</v>
      </c>
      <c r="O279" s="16">
        <v>0</v>
      </c>
      <c r="P279" s="18">
        <v>0</v>
      </c>
    </row>
    <row r="280" spans="2:16" x14ac:dyDescent="0.25">
      <c r="B280" s="11">
        <v>278</v>
      </c>
      <c r="C280" s="13">
        <v>30134622</v>
      </c>
      <c r="D280" s="12" t="s">
        <v>99</v>
      </c>
      <c r="E280" s="12" t="s">
        <v>1585</v>
      </c>
      <c r="F280" s="12">
        <v>33</v>
      </c>
      <c r="G280" s="12">
        <v>33</v>
      </c>
      <c r="H280" s="12" t="s">
        <v>109</v>
      </c>
      <c r="I280" s="12" t="s">
        <v>103</v>
      </c>
      <c r="J280" s="12"/>
      <c r="K280" s="12" t="s">
        <v>1414</v>
      </c>
      <c r="L280" s="12" t="s">
        <v>71</v>
      </c>
      <c r="M280" s="75">
        <v>796129000</v>
      </c>
      <c r="N280" s="16">
        <v>0</v>
      </c>
      <c r="O280" s="16">
        <v>0</v>
      </c>
      <c r="P280" s="18">
        <v>0</v>
      </c>
    </row>
    <row r="281" spans="2:16" x14ac:dyDescent="0.25">
      <c r="B281" s="11">
        <v>279</v>
      </c>
      <c r="C281" s="13">
        <v>30136082</v>
      </c>
      <c r="D281" s="12" t="s">
        <v>99</v>
      </c>
      <c r="E281" s="12" t="s">
        <v>1586</v>
      </c>
      <c r="F281" s="12">
        <v>33</v>
      </c>
      <c r="G281" s="12">
        <v>33</v>
      </c>
      <c r="H281" s="12" t="s">
        <v>109</v>
      </c>
      <c r="I281" s="12" t="s">
        <v>103</v>
      </c>
      <c r="J281" s="12"/>
      <c r="K281" s="12" t="s">
        <v>1416</v>
      </c>
      <c r="L281" s="12" t="s">
        <v>71</v>
      </c>
      <c r="M281" s="75">
        <v>62576000</v>
      </c>
      <c r="N281" s="16">
        <v>0</v>
      </c>
      <c r="O281" s="16">
        <v>0</v>
      </c>
      <c r="P281" s="18">
        <v>0</v>
      </c>
    </row>
    <row r="282" spans="2:16" x14ac:dyDescent="0.25">
      <c r="B282" s="11">
        <v>280</v>
      </c>
      <c r="C282" s="13">
        <v>30135316</v>
      </c>
      <c r="D282" s="12" t="s">
        <v>99</v>
      </c>
      <c r="E282" s="12" t="s">
        <v>1587</v>
      </c>
      <c r="F282" s="12">
        <v>33</v>
      </c>
      <c r="G282" s="12">
        <v>33</v>
      </c>
      <c r="H282" s="12" t="s">
        <v>109</v>
      </c>
      <c r="I282" s="12" t="s">
        <v>103</v>
      </c>
      <c r="J282" s="12"/>
      <c r="K282" s="12" t="s">
        <v>1440</v>
      </c>
      <c r="L282" s="12" t="s">
        <v>71</v>
      </c>
      <c r="M282" s="75">
        <v>216328000</v>
      </c>
      <c r="N282" s="16">
        <v>0</v>
      </c>
      <c r="O282" s="16">
        <v>0</v>
      </c>
      <c r="P282" s="18">
        <v>0</v>
      </c>
    </row>
    <row r="283" spans="2:16" x14ac:dyDescent="0.25">
      <c r="B283" s="11">
        <v>281</v>
      </c>
      <c r="C283" s="13">
        <v>30130712</v>
      </c>
      <c r="D283" s="12" t="s">
        <v>99</v>
      </c>
      <c r="E283" s="12" t="s">
        <v>1588</v>
      </c>
      <c r="F283" s="12">
        <v>33</v>
      </c>
      <c r="G283" s="12">
        <v>33</v>
      </c>
      <c r="H283" s="12" t="s">
        <v>109</v>
      </c>
      <c r="I283" s="12" t="s">
        <v>103</v>
      </c>
      <c r="J283" s="12"/>
      <c r="K283" s="12" t="s">
        <v>1438</v>
      </c>
      <c r="L283" s="12" t="s">
        <v>71</v>
      </c>
      <c r="M283" s="75">
        <v>142253000</v>
      </c>
      <c r="N283" s="16">
        <v>0</v>
      </c>
      <c r="O283" s="16">
        <v>0</v>
      </c>
      <c r="P283" s="18">
        <v>0</v>
      </c>
    </row>
    <row r="284" spans="2:16" x14ac:dyDescent="0.25">
      <c r="B284" s="11">
        <v>282</v>
      </c>
      <c r="C284" s="13">
        <v>30472987</v>
      </c>
      <c r="D284" s="12" t="s">
        <v>99</v>
      </c>
      <c r="E284" s="12" t="s">
        <v>1589</v>
      </c>
      <c r="F284" s="12">
        <v>33</v>
      </c>
      <c r="G284" s="12">
        <v>33</v>
      </c>
      <c r="H284" s="12" t="s">
        <v>109</v>
      </c>
      <c r="I284" s="12" t="s">
        <v>103</v>
      </c>
      <c r="J284" s="12"/>
      <c r="K284" s="12" t="s">
        <v>1439</v>
      </c>
      <c r="L284" s="12" t="s">
        <v>71</v>
      </c>
      <c r="M284" s="75">
        <v>188501000</v>
      </c>
      <c r="N284" s="16">
        <v>0</v>
      </c>
      <c r="O284" s="16">
        <v>0</v>
      </c>
      <c r="P284" s="18">
        <v>0</v>
      </c>
    </row>
    <row r="285" spans="2:16" x14ac:dyDescent="0.25">
      <c r="B285" s="11">
        <v>283</v>
      </c>
      <c r="C285" s="13">
        <v>30464386</v>
      </c>
      <c r="D285" s="12" t="s">
        <v>99</v>
      </c>
      <c r="E285" s="12" t="s">
        <v>1590</v>
      </c>
      <c r="F285" s="12">
        <v>33</v>
      </c>
      <c r="G285" s="12">
        <v>33</v>
      </c>
      <c r="H285" s="12" t="s">
        <v>109</v>
      </c>
      <c r="I285" s="12" t="s">
        <v>103</v>
      </c>
      <c r="J285" s="12"/>
      <c r="K285" s="12" t="s">
        <v>1401</v>
      </c>
      <c r="L285" s="12" t="s">
        <v>71</v>
      </c>
      <c r="M285" s="75">
        <v>68966000</v>
      </c>
      <c r="N285" s="16">
        <v>0</v>
      </c>
      <c r="O285" s="16">
        <v>0</v>
      </c>
      <c r="P285" s="18">
        <v>0</v>
      </c>
    </row>
    <row r="286" spans="2:16" x14ac:dyDescent="0.25">
      <c r="B286" s="11">
        <v>284</v>
      </c>
      <c r="C286" s="13">
        <v>30131735</v>
      </c>
      <c r="D286" s="12" t="s">
        <v>99</v>
      </c>
      <c r="E286" s="12" t="s">
        <v>1591</v>
      </c>
      <c r="F286" s="12">
        <v>33</v>
      </c>
      <c r="G286" s="12">
        <v>33</v>
      </c>
      <c r="H286" s="12" t="s">
        <v>109</v>
      </c>
      <c r="I286" s="12" t="s">
        <v>122</v>
      </c>
      <c r="J286" s="12"/>
      <c r="K286" s="12" t="s">
        <v>1399</v>
      </c>
      <c r="L286" s="12" t="s">
        <v>71</v>
      </c>
      <c r="M286" s="75">
        <v>1193218000</v>
      </c>
      <c r="N286" s="16">
        <v>0</v>
      </c>
      <c r="O286" s="16">
        <v>0</v>
      </c>
      <c r="P286" s="18">
        <v>0</v>
      </c>
    </row>
    <row r="287" spans="2:16" x14ac:dyDescent="0.25">
      <c r="B287" s="11">
        <v>285</v>
      </c>
      <c r="C287" s="13">
        <v>30404173</v>
      </c>
      <c r="D287" s="12" t="s">
        <v>99</v>
      </c>
      <c r="E287" s="12" t="s">
        <v>1592</v>
      </c>
      <c r="F287" s="12">
        <v>33</v>
      </c>
      <c r="G287" s="12">
        <v>33</v>
      </c>
      <c r="H287" s="12" t="s">
        <v>109</v>
      </c>
      <c r="I287" s="12" t="s">
        <v>122</v>
      </c>
      <c r="J287" s="12"/>
      <c r="K287" s="12" t="s">
        <v>1399</v>
      </c>
      <c r="L287" s="12" t="s">
        <v>71</v>
      </c>
      <c r="M287" s="75">
        <v>156540000</v>
      </c>
      <c r="N287" s="16">
        <v>7827000</v>
      </c>
      <c r="O287" s="16">
        <v>7827000</v>
      </c>
      <c r="P287" s="18">
        <f t="shared" si="9"/>
        <v>1</v>
      </c>
    </row>
    <row r="288" spans="2:16" x14ac:dyDescent="0.25">
      <c r="B288" s="11">
        <v>286</v>
      </c>
      <c r="C288" s="13">
        <v>30404134</v>
      </c>
      <c r="D288" s="12" t="s">
        <v>99</v>
      </c>
      <c r="E288" s="12" t="s">
        <v>1593</v>
      </c>
      <c r="F288" s="12">
        <v>33</v>
      </c>
      <c r="G288" s="12">
        <v>33</v>
      </c>
      <c r="H288" s="12" t="s">
        <v>109</v>
      </c>
      <c r="I288" s="12" t="s">
        <v>122</v>
      </c>
      <c r="J288" s="12"/>
      <c r="K288" s="12" t="s">
        <v>1399</v>
      </c>
      <c r="L288" s="12" t="s">
        <v>71</v>
      </c>
      <c r="M288" s="75">
        <v>182845000</v>
      </c>
      <c r="N288" s="16">
        <v>9143000</v>
      </c>
      <c r="O288" s="16">
        <v>9143000</v>
      </c>
      <c r="P288" s="18">
        <f t="shared" si="9"/>
        <v>1</v>
      </c>
    </row>
    <row r="289" spans="2:16" x14ac:dyDescent="0.25">
      <c r="B289" s="11">
        <v>287</v>
      </c>
      <c r="C289" s="13">
        <v>30404133</v>
      </c>
      <c r="D289" s="12" t="s">
        <v>99</v>
      </c>
      <c r="E289" s="12" t="s">
        <v>1594</v>
      </c>
      <c r="F289" s="12">
        <v>33</v>
      </c>
      <c r="G289" s="12">
        <v>33</v>
      </c>
      <c r="H289" s="12" t="s">
        <v>109</v>
      </c>
      <c r="I289" s="12" t="s">
        <v>122</v>
      </c>
      <c r="J289" s="12"/>
      <c r="K289" s="12" t="s">
        <v>1399</v>
      </c>
      <c r="L289" s="12" t="s">
        <v>71</v>
      </c>
      <c r="M289" s="75">
        <v>199781000</v>
      </c>
      <c r="N289" s="16">
        <v>9990000</v>
      </c>
      <c r="O289" s="16">
        <v>9990000</v>
      </c>
      <c r="P289" s="18">
        <f t="shared" si="9"/>
        <v>1</v>
      </c>
    </row>
    <row r="290" spans="2:16" x14ac:dyDescent="0.25">
      <c r="B290" s="11">
        <v>288</v>
      </c>
      <c r="C290" s="13">
        <v>30404132</v>
      </c>
      <c r="D290" s="12" t="s">
        <v>99</v>
      </c>
      <c r="E290" s="12" t="s">
        <v>1595</v>
      </c>
      <c r="F290" s="12">
        <v>33</v>
      </c>
      <c r="G290" s="12">
        <v>33</v>
      </c>
      <c r="H290" s="12" t="s">
        <v>109</v>
      </c>
      <c r="I290" s="12" t="s">
        <v>122</v>
      </c>
      <c r="J290" s="12"/>
      <c r="K290" s="12" t="s">
        <v>1399</v>
      </c>
      <c r="L290" s="12" t="s">
        <v>71</v>
      </c>
      <c r="M290" s="75">
        <v>167418000</v>
      </c>
      <c r="N290" s="16">
        <v>41853000</v>
      </c>
      <c r="O290" s="16">
        <v>41853000</v>
      </c>
      <c r="P290" s="18">
        <f t="shared" si="9"/>
        <v>1</v>
      </c>
    </row>
    <row r="291" spans="2:16" x14ac:dyDescent="0.25">
      <c r="B291" s="11">
        <v>289</v>
      </c>
      <c r="C291" s="13">
        <v>30403127</v>
      </c>
      <c r="D291" s="12" t="s">
        <v>99</v>
      </c>
      <c r="E291" s="12" t="s">
        <v>1596</v>
      </c>
      <c r="F291" s="12">
        <v>33</v>
      </c>
      <c r="G291" s="12">
        <v>33</v>
      </c>
      <c r="H291" s="12" t="s">
        <v>109</v>
      </c>
      <c r="I291" s="12" t="s">
        <v>122</v>
      </c>
      <c r="J291" s="12"/>
      <c r="K291" s="12" t="s">
        <v>1399</v>
      </c>
      <c r="L291" s="12" t="s">
        <v>71</v>
      </c>
      <c r="M291" s="75">
        <v>222936000</v>
      </c>
      <c r="N291" s="16">
        <v>11146000</v>
      </c>
      <c r="O291" s="16">
        <v>11146000</v>
      </c>
      <c r="P291" s="18">
        <f t="shared" si="9"/>
        <v>1</v>
      </c>
    </row>
    <row r="292" spans="2:16" x14ac:dyDescent="0.25">
      <c r="B292" s="11">
        <v>290</v>
      </c>
      <c r="C292" s="13">
        <v>30403034</v>
      </c>
      <c r="D292" s="12" t="s">
        <v>99</v>
      </c>
      <c r="E292" s="12" t="s">
        <v>1597</v>
      </c>
      <c r="F292" s="12">
        <v>33</v>
      </c>
      <c r="G292" s="12">
        <v>33</v>
      </c>
      <c r="H292" s="12" t="s">
        <v>109</v>
      </c>
      <c r="I292" s="12" t="s">
        <v>122</v>
      </c>
      <c r="J292" s="12"/>
      <c r="K292" s="12" t="s">
        <v>1399</v>
      </c>
      <c r="L292" s="12" t="s">
        <v>71</v>
      </c>
      <c r="M292" s="75">
        <v>135000000</v>
      </c>
      <c r="N292" s="16">
        <v>6750000</v>
      </c>
      <c r="O292" s="16">
        <v>0</v>
      </c>
      <c r="P292" s="18">
        <f t="shared" si="9"/>
        <v>0</v>
      </c>
    </row>
    <row r="293" spans="2:16" x14ac:dyDescent="0.25">
      <c r="B293" s="11">
        <v>291</v>
      </c>
      <c r="C293" s="13">
        <v>30404077</v>
      </c>
      <c r="D293" s="12" t="s">
        <v>99</v>
      </c>
      <c r="E293" s="12" t="s">
        <v>1598</v>
      </c>
      <c r="F293" s="12">
        <v>33</v>
      </c>
      <c r="G293" s="12">
        <v>33</v>
      </c>
      <c r="H293" s="12" t="s">
        <v>109</v>
      </c>
      <c r="I293" s="12" t="s">
        <v>122</v>
      </c>
      <c r="J293" s="12"/>
      <c r="K293" s="12" t="s">
        <v>1399</v>
      </c>
      <c r="L293" s="12" t="s">
        <v>71</v>
      </c>
      <c r="M293" s="75">
        <v>199077000</v>
      </c>
      <c r="N293" s="16">
        <v>9954000</v>
      </c>
      <c r="O293" s="16">
        <v>9954000</v>
      </c>
      <c r="P293" s="18">
        <f t="shared" si="9"/>
        <v>1</v>
      </c>
    </row>
    <row r="294" spans="2:16" x14ac:dyDescent="0.25">
      <c r="B294" s="11">
        <v>292</v>
      </c>
      <c r="C294" s="13">
        <v>30413176</v>
      </c>
      <c r="D294" s="12" t="s">
        <v>99</v>
      </c>
      <c r="E294" s="12" t="s">
        <v>1599</v>
      </c>
      <c r="F294" s="12">
        <v>33</v>
      </c>
      <c r="G294" s="12">
        <v>33</v>
      </c>
      <c r="H294" s="12" t="s">
        <v>109</v>
      </c>
      <c r="I294" s="12" t="s">
        <v>122</v>
      </c>
      <c r="J294" s="12"/>
      <c r="K294" s="12" t="s">
        <v>1399</v>
      </c>
      <c r="L294" s="12" t="s">
        <v>71</v>
      </c>
      <c r="M294" s="75">
        <v>159904000</v>
      </c>
      <c r="N294" s="16">
        <v>119928000</v>
      </c>
      <c r="O294" s="16">
        <v>39976000</v>
      </c>
      <c r="P294" s="18">
        <f t="shared" si="9"/>
        <v>0.33333333333333331</v>
      </c>
    </row>
    <row r="295" spans="2:16" x14ac:dyDescent="0.25">
      <c r="B295" s="11">
        <v>293</v>
      </c>
      <c r="C295" s="13">
        <v>30404078</v>
      </c>
      <c r="D295" s="12" t="s">
        <v>99</v>
      </c>
      <c r="E295" s="12" t="s">
        <v>1600</v>
      </c>
      <c r="F295" s="12">
        <v>33</v>
      </c>
      <c r="G295" s="12">
        <v>33</v>
      </c>
      <c r="H295" s="12" t="s">
        <v>109</v>
      </c>
      <c r="I295" s="12" t="s">
        <v>122</v>
      </c>
      <c r="J295" s="12"/>
      <c r="K295" s="12" t="s">
        <v>1399</v>
      </c>
      <c r="L295" s="12" t="s">
        <v>71</v>
      </c>
      <c r="M295" s="75">
        <v>135244000</v>
      </c>
      <c r="N295" s="16">
        <v>6762000</v>
      </c>
      <c r="O295" s="16">
        <v>0</v>
      </c>
      <c r="P295" s="18">
        <f t="shared" si="9"/>
        <v>0</v>
      </c>
    </row>
    <row r="296" spans="2:16" x14ac:dyDescent="0.25">
      <c r="B296" s="11">
        <v>294</v>
      </c>
      <c r="C296" s="13">
        <v>30404124</v>
      </c>
      <c r="D296" s="12" t="s">
        <v>99</v>
      </c>
      <c r="E296" s="12" t="s">
        <v>1601</v>
      </c>
      <c r="F296" s="12">
        <v>33</v>
      </c>
      <c r="G296" s="12">
        <v>33</v>
      </c>
      <c r="H296" s="12" t="s">
        <v>109</v>
      </c>
      <c r="I296" s="12" t="s">
        <v>122</v>
      </c>
      <c r="J296" s="12"/>
      <c r="K296" s="12" t="s">
        <v>1399</v>
      </c>
      <c r="L296" s="12" t="s">
        <v>71</v>
      </c>
      <c r="M296" s="75">
        <v>199001000</v>
      </c>
      <c r="N296" s="16">
        <v>9951000</v>
      </c>
      <c r="O296" s="16">
        <v>9951000</v>
      </c>
      <c r="P296" s="18">
        <f t="shared" si="9"/>
        <v>1</v>
      </c>
    </row>
    <row r="297" spans="2:16" x14ac:dyDescent="0.25">
      <c r="B297" s="11">
        <v>295</v>
      </c>
      <c r="C297" s="13">
        <v>30404123</v>
      </c>
      <c r="D297" s="12" t="s">
        <v>99</v>
      </c>
      <c r="E297" s="12" t="s">
        <v>1602</v>
      </c>
      <c r="F297" s="12">
        <v>33</v>
      </c>
      <c r="G297" s="12">
        <v>33</v>
      </c>
      <c r="H297" s="12" t="s">
        <v>109</v>
      </c>
      <c r="I297" s="12" t="s">
        <v>122</v>
      </c>
      <c r="J297" s="12"/>
      <c r="K297" s="12" t="s">
        <v>1399</v>
      </c>
      <c r="L297" s="12" t="s">
        <v>71</v>
      </c>
      <c r="M297" s="75">
        <v>62017000</v>
      </c>
      <c r="N297" s="16">
        <v>3101000</v>
      </c>
      <c r="O297" s="16">
        <v>0</v>
      </c>
      <c r="P297" s="18">
        <f t="shared" si="9"/>
        <v>0</v>
      </c>
    </row>
    <row r="298" spans="2:16" x14ac:dyDescent="0.25">
      <c r="B298" s="11">
        <v>296</v>
      </c>
      <c r="C298" s="13">
        <v>30413131</v>
      </c>
      <c r="D298" s="12" t="s">
        <v>99</v>
      </c>
      <c r="E298" s="12" t="s">
        <v>1603</v>
      </c>
      <c r="F298" s="12">
        <v>33</v>
      </c>
      <c r="G298" s="12">
        <v>33</v>
      </c>
      <c r="H298" s="12" t="s">
        <v>109</v>
      </c>
      <c r="I298" s="12" t="s">
        <v>122</v>
      </c>
      <c r="J298" s="12"/>
      <c r="K298" s="12" t="s">
        <v>1399</v>
      </c>
      <c r="L298" s="12" t="s">
        <v>71</v>
      </c>
      <c r="M298" s="75">
        <v>198000000</v>
      </c>
      <c r="N298" s="16">
        <v>99000000</v>
      </c>
      <c r="O298" s="16">
        <v>0</v>
      </c>
      <c r="P298" s="18">
        <f t="shared" si="9"/>
        <v>0</v>
      </c>
    </row>
    <row r="299" spans="2:16" x14ac:dyDescent="0.25">
      <c r="B299" s="11">
        <v>297</v>
      </c>
      <c r="C299" s="13">
        <v>30404025</v>
      </c>
      <c r="D299" s="12" t="s">
        <v>99</v>
      </c>
      <c r="E299" s="12" t="s">
        <v>1604</v>
      </c>
      <c r="F299" s="12">
        <v>33</v>
      </c>
      <c r="G299" s="12">
        <v>33</v>
      </c>
      <c r="H299" s="12" t="s">
        <v>109</v>
      </c>
      <c r="I299" s="12" t="s">
        <v>122</v>
      </c>
      <c r="J299" s="12"/>
      <c r="K299" s="12" t="s">
        <v>1399</v>
      </c>
      <c r="L299" s="12" t="s">
        <v>71</v>
      </c>
      <c r="M299" s="75">
        <v>134790000</v>
      </c>
      <c r="N299" s="16">
        <v>20219000</v>
      </c>
      <c r="O299" s="16">
        <v>13479000</v>
      </c>
      <c r="P299" s="18">
        <f t="shared" si="9"/>
        <v>0.66665018052327019</v>
      </c>
    </row>
    <row r="300" spans="2:16" x14ac:dyDescent="0.25">
      <c r="B300" s="11">
        <v>298</v>
      </c>
      <c r="C300" s="13">
        <v>30467287</v>
      </c>
      <c r="D300" s="12" t="s">
        <v>99</v>
      </c>
      <c r="E300" s="12" t="s">
        <v>1605</v>
      </c>
      <c r="F300" s="12">
        <v>33</v>
      </c>
      <c r="G300" s="12">
        <v>33</v>
      </c>
      <c r="H300" s="12" t="s">
        <v>109</v>
      </c>
      <c r="I300" s="12" t="s">
        <v>122</v>
      </c>
      <c r="J300" s="12"/>
      <c r="K300" s="12" t="s">
        <v>1399</v>
      </c>
      <c r="L300" s="12" t="s">
        <v>71</v>
      </c>
      <c r="M300" s="75">
        <v>215000000</v>
      </c>
      <c r="N300" s="16">
        <v>53750000</v>
      </c>
      <c r="O300" s="16">
        <v>0</v>
      </c>
      <c r="P300" s="18">
        <f t="shared" si="9"/>
        <v>0</v>
      </c>
    </row>
    <row r="301" spans="2:16" x14ac:dyDescent="0.25">
      <c r="B301" s="11">
        <v>299</v>
      </c>
      <c r="C301" s="13">
        <v>30467236</v>
      </c>
      <c r="D301" s="12" t="s">
        <v>99</v>
      </c>
      <c r="E301" s="12" t="s">
        <v>1606</v>
      </c>
      <c r="F301" s="12">
        <v>33</v>
      </c>
      <c r="G301" s="12">
        <v>33</v>
      </c>
      <c r="H301" s="12" t="s">
        <v>109</v>
      </c>
      <c r="I301" s="12" t="s">
        <v>122</v>
      </c>
      <c r="J301" s="12"/>
      <c r="K301" s="12" t="s">
        <v>1399</v>
      </c>
      <c r="L301" s="12" t="s">
        <v>71</v>
      </c>
      <c r="M301" s="75">
        <v>60000000</v>
      </c>
      <c r="N301" s="16">
        <v>20400000</v>
      </c>
      <c r="O301" s="16">
        <v>20400000</v>
      </c>
      <c r="P301" s="18">
        <f t="shared" si="9"/>
        <v>1</v>
      </c>
    </row>
    <row r="302" spans="2:16" x14ac:dyDescent="0.25">
      <c r="B302" s="11">
        <v>300</v>
      </c>
      <c r="C302" s="13">
        <v>30467285</v>
      </c>
      <c r="D302" s="12" t="s">
        <v>99</v>
      </c>
      <c r="E302" s="12" t="s">
        <v>1607</v>
      </c>
      <c r="F302" s="12">
        <v>33</v>
      </c>
      <c r="G302" s="12">
        <v>33</v>
      </c>
      <c r="H302" s="12" t="s">
        <v>109</v>
      </c>
      <c r="I302" s="12" t="s">
        <v>122</v>
      </c>
      <c r="J302" s="12"/>
      <c r="K302" s="12" t="s">
        <v>1399</v>
      </c>
      <c r="L302" s="12" t="s">
        <v>71</v>
      </c>
      <c r="M302" s="75">
        <v>185000000</v>
      </c>
      <c r="N302" s="16">
        <v>86950000</v>
      </c>
      <c r="O302" s="16">
        <v>37000000</v>
      </c>
      <c r="P302" s="18">
        <f t="shared" si="9"/>
        <v>0.42553191489361702</v>
      </c>
    </row>
    <row r="303" spans="2:16" x14ac:dyDescent="0.25">
      <c r="B303" s="11">
        <v>301</v>
      </c>
      <c r="C303" s="13">
        <v>30467235</v>
      </c>
      <c r="D303" s="12" t="s">
        <v>99</v>
      </c>
      <c r="E303" s="12" t="s">
        <v>1608</v>
      </c>
      <c r="F303" s="12">
        <v>33</v>
      </c>
      <c r="G303" s="12">
        <v>33</v>
      </c>
      <c r="H303" s="12" t="s">
        <v>109</v>
      </c>
      <c r="I303" s="12" t="s">
        <v>122</v>
      </c>
      <c r="J303" s="12"/>
      <c r="K303" s="12" t="s">
        <v>1399</v>
      </c>
      <c r="L303" s="12" t="s">
        <v>71</v>
      </c>
      <c r="M303" s="75">
        <v>80000000</v>
      </c>
      <c r="N303" s="16">
        <v>40000000</v>
      </c>
      <c r="O303" s="16">
        <v>0</v>
      </c>
      <c r="P303" s="18">
        <f t="shared" si="9"/>
        <v>0</v>
      </c>
    </row>
    <row r="304" spans="2:16" x14ac:dyDescent="0.25">
      <c r="B304" s="11">
        <v>302</v>
      </c>
      <c r="C304" s="13">
        <v>30467239</v>
      </c>
      <c r="D304" s="12" t="s">
        <v>99</v>
      </c>
      <c r="E304" s="12" t="s">
        <v>1609</v>
      </c>
      <c r="F304" s="12">
        <v>33</v>
      </c>
      <c r="G304" s="12">
        <v>33</v>
      </c>
      <c r="H304" s="12" t="s">
        <v>109</v>
      </c>
      <c r="I304" s="12" t="s">
        <v>122</v>
      </c>
      <c r="J304" s="12"/>
      <c r="K304" s="12" t="s">
        <v>1399</v>
      </c>
      <c r="L304" s="12" t="s">
        <v>71</v>
      </c>
      <c r="M304" s="75">
        <v>180000000</v>
      </c>
      <c r="N304" s="16">
        <v>90000000</v>
      </c>
      <c r="O304" s="16">
        <v>0</v>
      </c>
      <c r="P304" s="18">
        <f t="shared" si="9"/>
        <v>0</v>
      </c>
    </row>
    <row r="305" spans="2:16" x14ac:dyDescent="0.25">
      <c r="B305" s="11">
        <v>303</v>
      </c>
      <c r="C305" s="13">
        <v>40000044</v>
      </c>
      <c r="D305" s="12" t="s">
        <v>99</v>
      </c>
      <c r="E305" s="12" t="s">
        <v>1610</v>
      </c>
      <c r="F305" s="12">
        <v>33</v>
      </c>
      <c r="G305" s="12">
        <v>33</v>
      </c>
      <c r="H305" s="12" t="s">
        <v>109</v>
      </c>
      <c r="I305" s="12" t="s">
        <v>122</v>
      </c>
      <c r="J305" s="12"/>
      <c r="K305" s="12" t="s">
        <v>1399</v>
      </c>
      <c r="L305" s="12" t="s">
        <v>71</v>
      </c>
      <c r="M305" s="75">
        <v>100000000</v>
      </c>
      <c r="N305" s="16">
        <v>90000000</v>
      </c>
      <c r="O305" s="16">
        <v>90000000</v>
      </c>
      <c r="P305" s="18">
        <f t="shared" si="9"/>
        <v>1</v>
      </c>
    </row>
    <row r="306" spans="2:16" x14ac:dyDescent="0.25">
      <c r="B306" s="11">
        <v>304</v>
      </c>
      <c r="C306" s="13">
        <v>40000048</v>
      </c>
      <c r="D306" s="12" t="s">
        <v>99</v>
      </c>
      <c r="E306" s="12" t="s">
        <v>1611</v>
      </c>
      <c r="F306" s="12">
        <v>33</v>
      </c>
      <c r="G306" s="12">
        <v>33</v>
      </c>
      <c r="H306" s="12" t="s">
        <v>109</v>
      </c>
      <c r="I306" s="12" t="s">
        <v>122</v>
      </c>
      <c r="J306" s="12"/>
      <c r="K306" s="12" t="s">
        <v>1399</v>
      </c>
      <c r="L306" s="12" t="s">
        <v>71</v>
      </c>
      <c r="M306" s="75">
        <v>45500000</v>
      </c>
      <c r="N306" s="16">
        <v>35500000</v>
      </c>
      <c r="O306" s="16">
        <v>0</v>
      </c>
      <c r="P306" s="18">
        <f t="shared" si="9"/>
        <v>0</v>
      </c>
    </row>
    <row r="307" spans="2:16" x14ac:dyDescent="0.25">
      <c r="B307" s="11">
        <v>305</v>
      </c>
      <c r="C307" s="13">
        <v>30485937</v>
      </c>
      <c r="D307" s="12" t="s">
        <v>99</v>
      </c>
      <c r="E307" s="12" t="s">
        <v>1612</v>
      </c>
      <c r="F307" s="12">
        <v>33</v>
      </c>
      <c r="G307" s="12">
        <v>33</v>
      </c>
      <c r="H307" s="12" t="s">
        <v>109</v>
      </c>
      <c r="I307" s="12" t="s">
        <v>122</v>
      </c>
      <c r="J307" s="12"/>
      <c r="K307" s="12" t="s">
        <v>1399</v>
      </c>
      <c r="L307" s="12" t="s">
        <v>71</v>
      </c>
      <c r="M307" s="75">
        <v>146335000</v>
      </c>
      <c r="N307" s="16">
        <v>29267000</v>
      </c>
      <c r="O307" s="16">
        <v>0</v>
      </c>
      <c r="P307" s="18">
        <f t="shared" si="9"/>
        <v>0</v>
      </c>
    </row>
    <row r="308" spans="2:16" x14ac:dyDescent="0.25">
      <c r="B308" s="11">
        <v>306</v>
      </c>
      <c r="C308" s="13">
        <v>40000343</v>
      </c>
      <c r="D308" s="12" t="s">
        <v>99</v>
      </c>
      <c r="E308" s="12" t="s">
        <v>1613</v>
      </c>
      <c r="F308" s="12">
        <v>33</v>
      </c>
      <c r="G308" s="12">
        <v>33</v>
      </c>
      <c r="H308" s="12" t="s">
        <v>109</v>
      </c>
      <c r="I308" s="12" t="s">
        <v>122</v>
      </c>
      <c r="J308" s="12"/>
      <c r="K308" s="12" t="s">
        <v>1399</v>
      </c>
      <c r="L308" s="12" t="s">
        <v>71</v>
      </c>
      <c r="M308" s="75">
        <v>198290000</v>
      </c>
      <c r="N308" s="16">
        <v>56368000</v>
      </c>
      <c r="O308" s="16">
        <v>0</v>
      </c>
      <c r="P308" s="18">
        <f t="shared" si="9"/>
        <v>0</v>
      </c>
    </row>
    <row r="309" spans="2:16" x14ac:dyDescent="0.25">
      <c r="B309" s="11">
        <v>307</v>
      </c>
      <c r="C309" s="13">
        <v>30485971</v>
      </c>
      <c r="D309" s="12" t="s">
        <v>99</v>
      </c>
      <c r="E309" s="12" t="s">
        <v>1614</v>
      </c>
      <c r="F309" s="12">
        <v>33</v>
      </c>
      <c r="G309" s="12">
        <v>33</v>
      </c>
      <c r="H309" s="12" t="s">
        <v>109</v>
      </c>
      <c r="I309" s="12" t="s">
        <v>122</v>
      </c>
      <c r="J309" s="12"/>
      <c r="K309" s="12" t="s">
        <v>1399</v>
      </c>
      <c r="L309" s="12" t="s">
        <v>71</v>
      </c>
      <c r="M309" s="75">
        <v>168500000</v>
      </c>
      <c r="N309" s="16">
        <v>67400000</v>
      </c>
      <c r="O309" s="16">
        <v>0</v>
      </c>
      <c r="P309" s="18">
        <f t="shared" si="9"/>
        <v>0</v>
      </c>
    </row>
    <row r="310" spans="2:16" x14ac:dyDescent="0.25">
      <c r="B310" s="11">
        <v>308</v>
      </c>
      <c r="C310" s="13">
        <v>30485970</v>
      </c>
      <c r="D310" s="12" t="s">
        <v>99</v>
      </c>
      <c r="E310" s="12" t="s">
        <v>1615</v>
      </c>
      <c r="F310" s="12">
        <v>33</v>
      </c>
      <c r="G310" s="12">
        <v>33</v>
      </c>
      <c r="H310" s="12" t="s">
        <v>109</v>
      </c>
      <c r="I310" s="12" t="s">
        <v>122</v>
      </c>
      <c r="J310" s="12"/>
      <c r="K310" s="12" t="s">
        <v>1399</v>
      </c>
      <c r="L310" s="12" t="s">
        <v>71</v>
      </c>
      <c r="M310" s="75">
        <v>197786000</v>
      </c>
      <c r="N310" s="16">
        <v>115850000</v>
      </c>
      <c r="O310" s="16">
        <v>0</v>
      </c>
      <c r="P310" s="18">
        <f t="shared" si="9"/>
        <v>0</v>
      </c>
    </row>
    <row r="311" spans="2:16" x14ac:dyDescent="0.25">
      <c r="B311" s="11">
        <v>309</v>
      </c>
      <c r="C311" s="13">
        <v>30485966</v>
      </c>
      <c r="D311" s="12" t="s">
        <v>99</v>
      </c>
      <c r="E311" s="12" t="s">
        <v>1616</v>
      </c>
      <c r="F311" s="12">
        <v>33</v>
      </c>
      <c r="G311" s="12">
        <v>33</v>
      </c>
      <c r="H311" s="12" t="s">
        <v>109</v>
      </c>
      <c r="I311" s="12" t="s">
        <v>122</v>
      </c>
      <c r="J311" s="12"/>
      <c r="K311" s="12" t="s">
        <v>1399</v>
      </c>
      <c r="L311" s="12" t="s">
        <v>71</v>
      </c>
      <c r="M311" s="75">
        <v>166000000</v>
      </c>
      <c r="N311" s="16">
        <v>65000000</v>
      </c>
      <c r="O311" s="16">
        <v>0</v>
      </c>
      <c r="P311" s="18">
        <f t="shared" si="9"/>
        <v>0</v>
      </c>
    </row>
    <row r="312" spans="2:16" x14ac:dyDescent="0.25">
      <c r="B312" s="11">
        <v>310</v>
      </c>
      <c r="C312" s="13">
        <v>30485947</v>
      </c>
      <c r="D312" s="12" t="s">
        <v>99</v>
      </c>
      <c r="E312" s="12" t="s">
        <v>1617</v>
      </c>
      <c r="F312" s="12">
        <v>33</v>
      </c>
      <c r="G312" s="12">
        <v>33</v>
      </c>
      <c r="H312" s="12" t="s">
        <v>109</v>
      </c>
      <c r="I312" s="12" t="s">
        <v>122</v>
      </c>
      <c r="J312" s="12"/>
      <c r="K312" s="12" t="s">
        <v>1399</v>
      </c>
      <c r="L312" s="12" t="s">
        <v>71</v>
      </c>
      <c r="M312" s="75">
        <v>117000000</v>
      </c>
      <c r="N312" s="16">
        <v>0</v>
      </c>
      <c r="O312" s="16">
        <v>0</v>
      </c>
      <c r="P312" s="18">
        <v>0</v>
      </c>
    </row>
    <row r="313" spans="2:16" x14ac:dyDescent="0.25">
      <c r="B313" s="11">
        <v>311</v>
      </c>
      <c r="C313" s="13">
        <v>30485882</v>
      </c>
      <c r="D313" s="12" t="s">
        <v>99</v>
      </c>
      <c r="E313" s="12" t="s">
        <v>1618</v>
      </c>
      <c r="F313" s="12">
        <v>33</v>
      </c>
      <c r="G313" s="12">
        <v>33</v>
      </c>
      <c r="H313" s="12" t="s">
        <v>109</v>
      </c>
      <c r="I313" s="12" t="s">
        <v>122</v>
      </c>
      <c r="J313" s="12"/>
      <c r="K313" s="12" t="s">
        <v>1399</v>
      </c>
      <c r="L313" s="12" t="s">
        <v>71</v>
      </c>
      <c r="M313" s="75">
        <v>169055000</v>
      </c>
      <c r="N313" s="16">
        <v>52221000</v>
      </c>
      <c r="O313" s="16">
        <v>0</v>
      </c>
      <c r="P313" s="18">
        <f t="shared" si="9"/>
        <v>0</v>
      </c>
    </row>
    <row r="314" spans="2:16" x14ac:dyDescent="0.25">
      <c r="B314" s="11">
        <v>312</v>
      </c>
      <c r="C314" s="13">
        <v>30485950</v>
      </c>
      <c r="D314" s="12" t="s">
        <v>99</v>
      </c>
      <c r="E314" s="12" t="s">
        <v>1619</v>
      </c>
      <c r="F314" s="12">
        <v>33</v>
      </c>
      <c r="G314" s="12">
        <v>33</v>
      </c>
      <c r="H314" s="12" t="s">
        <v>109</v>
      </c>
      <c r="I314" s="12" t="s">
        <v>122</v>
      </c>
      <c r="J314" s="12"/>
      <c r="K314" s="12" t="s">
        <v>1399</v>
      </c>
      <c r="L314" s="12" t="s">
        <v>71</v>
      </c>
      <c r="M314" s="75">
        <v>94726000</v>
      </c>
      <c r="N314" s="16">
        <v>19641000</v>
      </c>
      <c r="O314" s="16">
        <v>0</v>
      </c>
      <c r="P314" s="18">
        <f t="shared" si="9"/>
        <v>0</v>
      </c>
    </row>
    <row r="315" spans="2:16" x14ac:dyDescent="0.25">
      <c r="B315" s="11">
        <v>313</v>
      </c>
      <c r="C315" s="13">
        <v>30485943</v>
      </c>
      <c r="D315" s="12" t="s">
        <v>99</v>
      </c>
      <c r="E315" s="12" t="s">
        <v>1620</v>
      </c>
      <c r="F315" s="12">
        <v>33</v>
      </c>
      <c r="G315" s="12">
        <v>33</v>
      </c>
      <c r="H315" s="12" t="s">
        <v>109</v>
      </c>
      <c r="I315" s="12" t="s">
        <v>122</v>
      </c>
      <c r="J315" s="12"/>
      <c r="K315" s="12" t="s">
        <v>1399</v>
      </c>
      <c r="L315" s="12" t="s">
        <v>71</v>
      </c>
      <c r="M315" s="75">
        <v>143564000</v>
      </c>
      <c r="N315" s="16">
        <v>74000000</v>
      </c>
      <c r="O315" s="16">
        <v>0</v>
      </c>
      <c r="P315" s="18">
        <f t="shared" si="9"/>
        <v>0</v>
      </c>
    </row>
    <row r="316" spans="2:16" x14ac:dyDescent="0.25">
      <c r="B316" s="11">
        <v>314</v>
      </c>
      <c r="C316" s="13">
        <v>30485965</v>
      </c>
      <c r="D316" s="12" t="s">
        <v>99</v>
      </c>
      <c r="E316" s="12" t="s">
        <v>1621</v>
      </c>
      <c r="F316" s="12">
        <v>33</v>
      </c>
      <c r="G316" s="12">
        <v>33</v>
      </c>
      <c r="H316" s="12" t="s">
        <v>109</v>
      </c>
      <c r="I316" s="12" t="s">
        <v>122</v>
      </c>
      <c r="J316" s="12"/>
      <c r="K316" s="12" t="s">
        <v>1399</v>
      </c>
      <c r="L316" s="12" t="s">
        <v>71</v>
      </c>
      <c r="M316" s="75">
        <v>180000000</v>
      </c>
      <c r="N316" s="16">
        <v>55358000</v>
      </c>
      <c r="O316" s="16">
        <v>0</v>
      </c>
      <c r="P316" s="18">
        <f t="shared" si="9"/>
        <v>0</v>
      </c>
    </row>
    <row r="317" spans="2:16" x14ac:dyDescent="0.25">
      <c r="B317" s="11">
        <v>315</v>
      </c>
      <c r="C317" s="13">
        <v>30485987</v>
      </c>
      <c r="D317" s="12" t="s">
        <v>99</v>
      </c>
      <c r="E317" s="12" t="s">
        <v>1622</v>
      </c>
      <c r="F317" s="12">
        <v>33</v>
      </c>
      <c r="G317" s="12">
        <v>33</v>
      </c>
      <c r="H317" s="12" t="s">
        <v>109</v>
      </c>
      <c r="I317" s="12" t="s">
        <v>122</v>
      </c>
      <c r="J317" s="12"/>
      <c r="K317" s="12" t="s">
        <v>1399</v>
      </c>
      <c r="L317" s="12" t="s">
        <v>71</v>
      </c>
      <c r="M317" s="75">
        <v>187695000</v>
      </c>
      <c r="N317" s="16">
        <v>46827000</v>
      </c>
      <c r="O317" s="16">
        <v>0</v>
      </c>
      <c r="P317" s="18">
        <f t="shared" si="9"/>
        <v>0</v>
      </c>
    </row>
    <row r="318" spans="2:16" x14ac:dyDescent="0.25">
      <c r="B318" s="11">
        <v>316</v>
      </c>
      <c r="C318" s="13">
        <v>30485936</v>
      </c>
      <c r="D318" s="12" t="s">
        <v>99</v>
      </c>
      <c r="E318" s="12" t="s">
        <v>1623</v>
      </c>
      <c r="F318" s="12">
        <v>33</v>
      </c>
      <c r="G318" s="12">
        <v>33</v>
      </c>
      <c r="H318" s="12" t="s">
        <v>109</v>
      </c>
      <c r="I318" s="12" t="s">
        <v>122</v>
      </c>
      <c r="J318" s="12"/>
      <c r="K318" s="12" t="s">
        <v>1399</v>
      </c>
      <c r="L318" s="12" t="s">
        <v>71</v>
      </c>
      <c r="M318" s="75">
        <v>160442000</v>
      </c>
      <c r="N318" s="16">
        <v>80315000</v>
      </c>
      <c r="O318" s="16">
        <v>0</v>
      </c>
      <c r="P318" s="18">
        <f t="shared" si="9"/>
        <v>0</v>
      </c>
    </row>
    <row r="319" spans="2:16" x14ac:dyDescent="0.25">
      <c r="B319" s="11">
        <v>317</v>
      </c>
      <c r="C319" s="13">
        <v>30485990</v>
      </c>
      <c r="D319" s="12" t="s">
        <v>99</v>
      </c>
      <c r="E319" s="12" t="s">
        <v>1624</v>
      </c>
      <c r="F319" s="12">
        <v>33</v>
      </c>
      <c r="G319" s="12">
        <v>33</v>
      </c>
      <c r="H319" s="12" t="s">
        <v>109</v>
      </c>
      <c r="I319" s="12" t="s">
        <v>122</v>
      </c>
      <c r="J319" s="12"/>
      <c r="K319" s="12" t="s">
        <v>1399</v>
      </c>
      <c r="L319" s="12" t="s">
        <v>71</v>
      </c>
      <c r="M319" s="75">
        <v>194842000</v>
      </c>
      <c r="N319" s="16">
        <v>68195000</v>
      </c>
      <c r="O319" s="16">
        <v>0</v>
      </c>
      <c r="P319" s="18">
        <f t="shared" si="9"/>
        <v>0</v>
      </c>
    </row>
    <row r="320" spans="2:16" x14ac:dyDescent="0.25">
      <c r="B320" s="11">
        <v>318</v>
      </c>
      <c r="C320" s="13">
        <v>30485954</v>
      </c>
      <c r="D320" s="12" t="s">
        <v>99</v>
      </c>
      <c r="E320" s="12" t="s">
        <v>1625</v>
      </c>
      <c r="F320" s="12">
        <v>33</v>
      </c>
      <c r="G320" s="12">
        <v>33</v>
      </c>
      <c r="H320" s="12" t="s">
        <v>109</v>
      </c>
      <c r="I320" s="12" t="s">
        <v>122</v>
      </c>
      <c r="J320" s="12"/>
      <c r="K320" s="12" t="s">
        <v>1399</v>
      </c>
      <c r="L320" s="12" t="s">
        <v>71</v>
      </c>
      <c r="M320" s="75">
        <v>172514000</v>
      </c>
      <c r="N320" s="16">
        <v>90580000</v>
      </c>
      <c r="O320" s="16">
        <v>0</v>
      </c>
      <c r="P320" s="18">
        <f t="shared" si="9"/>
        <v>0</v>
      </c>
    </row>
    <row r="321" spans="2:16" x14ac:dyDescent="0.25">
      <c r="B321" s="11">
        <v>319</v>
      </c>
      <c r="C321" s="13">
        <v>30485988</v>
      </c>
      <c r="D321" s="12" t="s">
        <v>99</v>
      </c>
      <c r="E321" s="12" t="s">
        <v>1626</v>
      </c>
      <c r="F321" s="12">
        <v>33</v>
      </c>
      <c r="G321" s="12">
        <v>33</v>
      </c>
      <c r="H321" s="12" t="s">
        <v>109</v>
      </c>
      <c r="I321" s="12" t="s">
        <v>122</v>
      </c>
      <c r="J321" s="12"/>
      <c r="K321" s="12" t="s">
        <v>1399</v>
      </c>
      <c r="L321" s="12" t="s">
        <v>71</v>
      </c>
      <c r="M321" s="75">
        <v>177898000</v>
      </c>
      <c r="N321" s="16">
        <v>43480000</v>
      </c>
      <c r="O321" s="16">
        <v>0</v>
      </c>
      <c r="P321" s="18">
        <f t="shared" si="9"/>
        <v>0</v>
      </c>
    </row>
    <row r="322" spans="2:16" x14ac:dyDescent="0.25">
      <c r="B322" s="11">
        <v>320</v>
      </c>
      <c r="C322" s="13">
        <v>30486026</v>
      </c>
      <c r="D322" s="12" t="s">
        <v>99</v>
      </c>
      <c r="E322" s="12" t="s">
        <v>1627</v>
      </c>
      <c r="F322" s="12">
        <v>33</v>
      </c>
      <c r="G322" s="12">
        <v>33</v>
      </c>
      <c r="H322" s="12" t="s">
        <v>109</v>
      </c>
      <c r="I322" s="12" t="s">
        <v>122</v>
      </c>
      <c r="J322" s="12"/>
      <c r="K322" s="12" t="s">
        <v>1399</v>
      </c>
      <c r="L322" s="12" t="s">
        <v>71</v>
      </c>
      <c r="M322" s="75">
        <v>167005000</v>
      </c>
      <c r="N322" s="16">
        <v>34473000</v>
      </c>
      <c r="O322" s="16">
        <v>0</v>
      </c>
      <c r="P322" s="18">
        <f t="shared" si="9"/>
        <v>0</v>
      </c>
    </row>
    <row r="323" spans="2:16" x14ac:dyDescent="0.25">
      <c r="B323" s="11">
        <v>321</v>
      </c>
      <c r="C323" s="13">
        <v>30431522</v>
      </c>
      <c r="D323" s="12" t="s">
        <v>99</v>
      </c>
      <c r="E323" s="12" t="s">
        <v>1628</v>
      </c>
      <c r="F323" s="12">
        <v>33</v>
      </c>
      <c r="G323" s="12">
        <v>33</v>
      </c>
      <c r="H323" s="12" t="s">
        <v>109</v>
      </c>
      <c r="I323" s="12" t="s">
        <v>122</v>
      </c>
      <c r="J323" s="12"/>
      <c r="K323" s="12" t="s">
        <v>1399</v>
      </c>
      <c r="L323" s="12" t="s">
        <v>71</v>
      </c>
      <c r="M323" s="75">
        <v>212676000</v>
      </c>
      <c r="N323" s="16">
        <v>29458000</v>
      </c>
      <c r="O323" s="16">
        <v>29458000</v>
      </c>
      <c r="P323" s="18">
        <f t="shared" si="9"/>
        <v>1</v>
      </c>
    </row>
    <row r="324" spans="2:16" x14ac:dyDescent="0.25">
      <c r="B324" s="11">
        <v>322</v>
      </c>
      <c r="C324" s="13">
        <v>30480241</v>
      </c>
      <c r="D324" s="12" t="s">
        <v>99</v>
      </c>
      <c r="E324" s="12" t="s">
        <v>1629</v>
      </c>
      <c r="F324" s="12">
        <v>33</v>
      </c>
      <c r="G324" s="12">
        <v>33</v>
      </c>
      <c r="H324" s="12" t="s">
        <v>109</v>
      </c>
      <c r="I324" s="12" t="s">
        <v>168</v>
      </c>
      <c r="J324" s="12"/>
      <c r="K324" s="12" t="s">
        <v>516</v>
      </c>
      <c r="L324" s="12" t="s">
        <v>71</v>
      </c>
      <c r="M324" s="75">
        <v>517331000</v>
      </c>
      <c r="N324" s="16">
        <v>517331000</v>
      </c>
      <c r="O324" s="16">
        <v>0</v>
      </c>
      <c r="P324" s="18">
        <f t="shared" ref="P324:P384" si="10">+O324/N324</f>
        <v>0</v>
      </c>
    </row>
    <row r="325" spans="2:16" x14ac:dyDescent="0.25">
      <c r="B325" s="11">
        <v>323</v>
      </c>
      <c r="C325" s="13">
        <v>3302006</v>
      </c>
      <c r="D325" s="12" t="s">
        <v>99</v>
      </c>
      <c r="E325" s="12" t="s">
        <v>1630</v>
      </c>
      <c r="F325" s="12">
        <v>33</v>
      </c>
      <c r="G325" s="12">
        <v>33</v>
      </c>
      <c r="H325" s="12" t="s">
        <v>109</v>
      </c>
      <c r="I325" s="12" t="s">
        <v>122</v>
      </c>
      <c r="J325" s="12"/>
      <c r="K325" s="12" t="s">
        <v>1399</v>
      </c>
      <c r="L325" s="12" t="s">
        <v>71</v>
      </c>
      <c r="M325" s="75">
        <v>1459292000</v>
      </c>
      <c r="N325" s="16">
        <v>1459292000</v>
      </c>
      <c r="O325" s="16">
        <v>1459291970</v>
      </c>
      <c r="P325" s="18">
        <f t="shared" si="10"/>
        <v>0.99999997944208563</v>
      </c>
    </row>
    <row r="326" spans="2:16" x14ac:dyDescent="0.25">
      <c r="B326" s="11">
        <v>324</v>
      </c>
      <c r="C326" s="13">
        <v>3302036</v>
      </c>
      <c r="D326" s="12" t="s">
        <v>99</v>
      </c>
      <c r="E326" s="12" t="s">
        <v>1631</v>
      </c>
      <c r="F326" s="12">
        <v>33</v>
      </c>
      <c r="G326" s="12">
        <v>33</v>
      </c>
      <c r="H326" s="12" t="s">
        <v>109</v>
      </c>
      <c r="I326" s="12" t="s">
        <v>122</v>
      </c>
      <c r="J326" s="12"/>
      <c r="K326" s="12" t="s">
        <v>1399</v>
      </c>
      <c r="L326" s="12" t="s">
        <v>71</v>
      </c>
      <c r="M326" s="75">
        <v>4958000000</v>
      </c>
      <c r="N326" s="16">
        <v>4891462697</v>
      </c>
      <c r="O326" s="16">
        <v>3596099000</v>
      </c>
      <c r="P326" s="18">
        <f t="shared" si="10"/>
        <v>0.73517866183576053</v>
      </c>
    </row>
    <row r="327" spans="2:16" x14ac:dyDescent="0.25">
      <c r="B327" s="11">
        <v>325</v>
      </c>
      <c r="C327" s="13">
        <v>20192885</v>
      </c>
      <c r="D327" s="12" t="s">
        <v>99</v>
      </c>
      <c r="E327" s="12" t="s">
        <v>1632</v>
      </c>
      <c r="F327" s="12">
        <v>33</v>
      </c>
      <c r="G327" s="12">
        <v>33</v>
      </c>
      <c r="H327" s="12" t="s">
        <v>109</v>
      </c>
      <c r="I327" s="12" t="s">
        <v>103</v>
      </c>
      <c r="J327" s="12"/>
      <c r="K327" s="12" t="s">
        <v>1465</v>
      </c>
      <c r="L327" s="12" t="s">
        <v>71</v>
      </c>
      <c r="M327" s="75">
        <v>1222209991</v>
      </c>
      <c r="N327" s="16">
        <v>44138131.999999985</v>
      </c>
      <c r="O327" s="16">
        <v>0</v>
      </c>
      <c r="P327" s="18">
        <f t="shared" si="10"/>
        <v>0</v>
      </c>
    </row>
    <row r="328" spans="2:16" x14ac:dyDescent="0.25">
      <c r="B328" s="11">
        <v>326</v>
      </c>
      <c r="C328" s="13">
        <v>30073659</v>
      </c>
      <c r="D328" s="12" t="s">
        <v>99</v>
      </c>
      <c r="E328" s="12" t="s">
        <v>1633</v>
      </c>
      <c r="F328" s="12">
        <v>33</v>
      </c>
      <c r="G328" s="12">
        <v>33</v>
      </c>
      <c r="H328" s="12" t="s">
        <v>109</v>
      </c>
      <c r="I328" s="12" t="s">
        <v>103</v>
      </c>
      <c r="J328" s="12"/>
      <c r="K328" s="12" t="s">
        <v>1414</v>
      </c>
      <c r="L328" s="12" t="s">
        <v>71</v>
      </c>
      <c r="M328" s="75">
        <v>2482061767.9999995</v>
      </c>
      <c r="N328" s="16">
        <v>1142611817.8000002</v>
      </c>
      <c r="O328" s="16">
        <v>175601261</v>
      </c>
      <c r="P328" s="18">
        <f t="shared" si="10"/>
        <v>0.15368409311405948</v>
      </c>
    </row>
    <row r="329" spans="2:16" x14ac:dyDescent="0.25">
      <c r="B329" s="11">
        <v>327</v>
      </c>
      <c r="C329" s="13">
        <v>30065086</v>
      </c>
      <c r="D329" s="12" t="s">
        <v>99</v>
      </c>
      <c r="E329" s="12" t="s">
        <v>1634</v>
      </c>
      <c r="F329" s="12">
        <v>33</v>
      </c>
      <c r="G329" s="12">
        <v>33</v>
      </c>
      <c r="H329" s="12" t="s">
        <v>109</v>
      </c>
      <c r="I329" s="12" t="s">
        <v>103</v>
      </c>
      <c r="J329" s="12"/>
      <c r="K329" s="12" t="s">
        <v>1439</v>
      </c>
      <c r="L329" s="12" t="s">
        <v>71</v>
      </c>
      <c r="M329" s="75">
        <v>2924258325</v>
      </c>
      <c r="N329" s="16">
        <v>60081656.000000425</v>
      </c>
      <c r="O329" s="16">
        <v>60081656</v>
      </c>
      <c r="P329" s="18">
        <f t="shared" si="10"/>
        <v>0.99999999999999289</v>
      </c>
    </row>
    <row r="330" spans="2:16" x14ac:dyDescent="0.25">
      <c r="B330" s="11">
        <v>328</v>
      </c>
      <c r="C330" s="13">
        <v>30118718</v>
      </c>
      <c r="D330" s="12" t="s">
        <v>99</v>
      </c>
      <c r="E330" s="12" t="s">
        <v>1635</v>
      </c>
      <c r="F330" s="12">
        <v>33</v>
      </c>
      <c r="G330" s="12">
        <v>33</v>
      </c>
      <c r="H330" s="12" t="s">
        <v>109</v>
      </c>
      <c r="I330" s="12" t="s">
        <v>122</v>
      </c>
      <c r="J330" s="12"/>
      <c r="K330" s="12" t="s">
        <v>1399</v>
      </c>
      <c r="L330" s="12" t="s">
        <v>71</v>
      </c>
      <c r="M330" s="75">
        <v>2371702000</v>
      </c>
      <c r="N330" s="16">
        <v>0</v>
      </c>
      <c r="O330" s="16">
        <v>0</v>
      </c>
      <c r="P330" s="18">
        <v>0</v>
      </c>
    </row>
    <row r="331" spans="2:16" x14ac:dyDescent="0.25">
      <c r="B331" s="11">
        <v>329</v>
      </c>
      <c r="C331" s="13">
        <v>30100137</v>
      </c>
      <c r="D331" s="12" t="s">
        <v>99</v>
      </c>
      <c r="E331" s="12" t="s">
        <v>1636</v>
      </c>
      <c r="F331" s="12">
        <v>33</v>
      </c>
      <c r="G331" s="12">
        <v>33</v>
      </c>
      <c r="H331" s="12" t="s">
        <v>109</v>
      </c>
      <c r="I331" s="12" t="s">
        <v>103</v>
      </c>
      <c r="J331" s="12"/>
      <c r="K331" s="12" t="s">
        <v>1465</v>
      </c>
      <c r="L331" s="12" t="s">
        <v>71</v>
      </c>
      <c r="M331" s="75">
        <v>5495460000</v>
      </c>
      <c r="N331" s="16">
        <v>0</v>
      </c>
      <c r="O331" s="16">
        <v>0</v>
      </c>
      <c r="P331" s="18">
        <v>0</v>
      </c>
    </row>
    <row r="332" spans="2:16" x14ac:dyDescent="0.25">
      <c r="B332" s="11">
        <v>330</v>
      </c>
      <c r="C332" s="13">
        <v>30078379</v>
      </c>
      <c r="D332" s="12" t="s">
        <v>99</v>
      </c>
      <c r="E332" s="12" t="s">
        <v>1637</v>
      </c>
      <c r="F332" s="12">
        <v>33</v>
      </c>
      <c r="G332" s="12">
        <v>33</v>
      </c>
      <c r="H332" s="12" t="s">
        <v>109</v>
      </c>
      <c r="I332" s="12" t="s">
        <v>103</v>
      </c>
      <c r="J332" s="12"/>
      <c r="K332" s="12" t="s">
        <v>1453</v>
      </c>
      <c r="L332" s="12" t="s">
        <v>71</v>
      </c>
      <c r="M332" s="75">
        <v>4768477000</v>
      </c>
      <c r="N332" s="16">
        <v>0</v>
      </c>
      <c r="O332" s="16">
        <v>0</v>
      </c>
      <c r="P332" s="18">
        <v>0</v>
      </c>
    </row>
    <row r="333" spans="2:16" x14ac:dyDescent="0.25">
      <c r="B333" s="11">
        <v>331</v>
      </c>
      <c r="C333" s="13">
        <v>30074220</v>
      </c>
      <c r="D333" s="12" t="s">
        <v>99</v>
      </c>
      <c r="E333" s="12" t="s">
        <v>1638</v>
      </c>
      <c r="F333" s="12">
        <v>33</v>
      </c>
      <c r="G333" s="12">
        <v>33</v>
      </c>
      <c r="H333" s="12" t="s">
        <v>109</v>
      </c>
      <c r="I333" s="12" t="s">
        <v>103</v>
      </c>
      <c r="J333" s="12"/>
      <c r="K333" s="12" t="s">
        <v>1418</v>
      </c>
      <c r="L333" s="12" t="s">
        <v>71</v>
      </c>
      <c r="M333" s="75">
        <v>2928330000</v>
      </c>
      <c r="N333" s="16">
        <v>394513845.99999988</v>
      </c>
      <c r="O333" s="16">
        <v>35161746</v>
      </c>
      <c r="P333" s="18">
        <f t="shared" si="10"/>
        <v>8.9126773005579155E-2</v>
      </c>
    </row>
    <row r="334" spans="2:16" x14ac:dyDescent="0.25">
      <c r="B334" s="11">
        <v>332</v>
      </c>
      <c r="C334" s="13">
        <v>30124512</v>
      </c>
      <c r="D334" s="12" t="s">
        <v>99</v>
      </c>
      <c r="E334" s="12" t="s">
        <v>1639</v>
      </c>
      <c r="F334" s="12">
        <v>33</v>
      </c>
      <c r="G334" s="12">
        <v>33</v>
      </c>
      <c r="H334" s="12" t="s">
        <v>109</v>
      </c>
      <c r="I334" s="12" t="s">
        <v>103</v>
      </c>
      <c r="J334" s="12"/>
      <c r="K334" s="12" t="s">
        <v>1414</v>
      </c>
      <c r="L334" s="12" t="s">
        <v>71</v>
      </c>
      <c r="M334" s="75">
        <v>1755317512</v>
      </c>
      <c r="N334" s="16">
        <v>181606682.99999997</v>
      </c>
      <c r="O334" s="16">
        <v>217041502</v>
      </c>
      <c r="P334" s="18">
        <f t="shared" si="10"/>
        <v>1.1951184747975383</v>
      </c>
    </row>
    <row r="335" spans="2:16" x14ac:dyDescent="0.25">
      <c r="B335" s="11">
        <v>333</v>
      </c>
      <c r="C335" s="13">
        <v>30060780</v>
      </c>
      <c r="D335" s="12" t="s">
        <v>99</v>
      </c>
      <c r="E335" s="12" t="s">
        <v>1640</v>
      </c>
      <c r="F335" s="12">
        <v>33</v>
      </c>
      <c r="G335" s="12">
        <v>33</v>
      </c>
      <c r="H335" s="12" t="s">
        <v>109</v>
      </c>
      <c r="I335" s="12" t="s">
        <v>103</v>
      </c>
      <c r="J335" s="12"/>
      <c r="K335" s="12" t="s">
        <v>1428</v>
      </c>
      <c r="L335" s="12" t="s">
        <v>71</v>
      </c>
      <c r="M335" s="75">
        <v>2241900746</v>
      </c>
      <c r="N335" s="16">
        <v>513601193</v>
      </c>
      <c r="O335" s="16">
        <v>407782917.99999994</v>
      </c>
      <c r="P335" s="18">
        <f t="shared" si="10"/>
        <v>0.79396801167477027</v>
      </c>
    </row>
    <row r="336" spans="2:16" x14ac:dyDescent="0.25">
      <c r="B336" s="11">
        <v>334</v>
      </c>
      <c r="C336" s="13">
        <v>30079953</v>
      </c>
      <c r="D336" s="12" t="s">
        <v>99</v>
      </c>
      <c r="E336" s="12" t="s">
        <v>1641</v>
      </c>
      <c r="F336" s="12">
        <v>33</v>
      </c>
      <c r="G336" s="12">
        <v>33</v>
      </c>
      <c r="H336" s="12" t="s">
        <v>109</v>
      </c>
      <c r="I336" s="12" t="s">
        <v>103</v>
      </c>
      <c r="J336" s="12"/>
      <c r="K336" s="12" t="s">
        <v>1418</v>
      </c>
      <c r="L336" s="12" t="s">
        <v>71</v>
      </c>
      <c r="M336" s="75">
        <v>2503939000</v>
      </c>
      <c r="N336" s="16">
        <v>1303703034.9999998</v>
      </c>
      <c r="O336" s="16">
        <v>272412142</v>
      </c>
      <c r="P336" s="18">
        <f t="shared" si="10"/>
        <v>0.20895260246134201</v>
      </c>
    </row>
    <row r="337" spans="2:16" x14ac:dyDescent="0.25">
      <c r="B337" s="11">
        <v>335</v>
      </c>
      <c r="C337" s="13">
        <v>30060787</v>
      </c>
      <c r="D337" s="12" t="s">
        <v>99</v>
      </c>
      <c r="E337" s="12" t="s">
        <v>1642</v>
      </c>
      <c r="F337" s="12">
        <v>33</v>
      </c>
      <c r="G337" s="12">
        <v>33</v>
      </c>
      <c r="H337" s="12" t="s">
        <v>109</v>
      </c>
      <c r="I337" s="12" t="s">
        <v>103</v>
      </c>
      <c r="J337" s="12"/>
      <c r="K337" s="12" t="s">
        <v>1428</v>
      </c>
      <c r="L337" s="12" t="s">
        <v>71</v>
      </c>
      <c r="M337" s="75">
        <v>2667584318</v>
      </c>
      <c r="N337" s="16">
        <v>172826449.99999973</v>
      </c>
      <c r="O337" s="16">
        <v>111353243</v>
      </c>
      <c r="P337" s="18">
        <f t="shared" si="10"/>
        <v>0.64430671925506877</v>
      </c>
    </row>
    <row r="338" spans="2:16" x14ac:dyDescent="0.25">
      <c r="B338" s="11">
        <v>336</v>
      </c>
      <c r="C338" s="13">
        <v>30125953</v>
      </c>
      <c r="D338" s="12" t="s">
        <v>99</v>
      </c>
      <c r="E338" s="12" t="s">
        <v>1643</v>
      </c>
      <c r="F338" s="12">
        <v>33</v>
      </c>
      <c r="G338" s="12">
        <v>33</v>
      </c>
      <c r="H338" s="12" t="s">
        <v>109</v>
      </c>
      <c r="I338" s="12" t="s">
        <v>103</v>
      </c>
      <c r="J338" s="12"/>
      <c r="K338" s="12" t="s">
        <v>1412</v>
      </c>
      <c r="L338" s="12" t="s">
        <v>71</v>
      </c>
      <c r="M338" s="75">
        <v>3165980181</v>
      </c>
      <c r="N338" s="16">
        <v>1948682318</v>
      </c>
      <c r="O338" s="16">
        <v>821152690</v>
      </c>
      <c r="P338" s="18">
        <f t="shared" si="10"/>
        <v>0.42138869040633437</v>
      </c>
    </row>
    <row r="339" spans="2:16" x14ac:dyDescent="0.25">
      <c r="B339" s="11">
        <v>337</v>
      </c>
      <c r="C339" s="13">
        <v>30100146</v>
      </c>
      <c r="D339" s="12" t="s">
        <v>99</v>
      </c>
      <c r="E339" s="12" t="s">
        <v>1644</v>
      </c>
      <c r="F339" s="12">
        <v>33</v>
      </c>
      <c r="G339" s="12">
        <v>33</v>
      </c>
      <c r="H339" s="12" t="s">
        <v>109</v>
      </c>
      <c r="I339" s="12" t="s">
        <v>103</v>
      </c>
      <c r="J339" s="12"/>
      <c r="K339" s="12" t="s">
        <v>1414</v>
      </c>
      <c r="L339" s="12" t="s">
        <v>71</v>
      </c>
      <c r="M339" s="75">
        <v>2361793000</v>
      </c>
      <c r="N339" s="16">
        <v>0</v>
      </c>
      <c r="O339" s="16">
        <v>0</v>
      </c>
      <c r="P339" s="18">
        <v>0</v>
      </c>
    </row>
    <row r="340" spans="2:16" x14ac:dyDescent="0.25">
      <c r="B340" s="11">
        <v>338</v>
      </c>
      <c r="C340" s="13">
        <v>30073803</v>
      </c>
      <c r="D340" s="12" t="s">
        <v>99</v>
      </c>
      <c r="E340" s="12" t="s">
        <v>1645</v>
      </c>
      <c r="F340" s="12">
        <v>33</v>
      </c>
      <c r="G340" s="12">
        <v>33</v>
      </c>
      <c r="H340" s="12" t="s">
        <v>109</v>
      </c>
      <c r="I340" s="12" t="s">
        <v>103</v>
      </c>
      <c r="J340" s="12"/>
      <c r="K340" s="12" t="s">
        <v>1412</v>
      </c>
      <c r="L340" s="12" t="s">
        <v>71</v>
      </c>
      <c r="M340" s="75">
        <v>2547255000</v>
      </c>
      <c r="N340" s="16">
        <v>0</v>
      </c>
      <c r="O340" s="16">
        <v>0</v>
      </c>
      <c r="P340" s="18">
        <v>0</v>
      </c>
    </row>
    <row r="341" spans="2:16" x14ac:dyDescent="0.25">
      <c r="B341" s="11">
        <v>339</v>
      </c>
      <c r="C341" s="13">
        <v>30350829</v>
      </c>
      <c r="D341" s="12" t="s">
        <v>99</v>
      </c>
      <c r="E341" s="12" t="s">
        <v>1646</v>
      </c>
      <c r="F341" s="12">
        <v>33</v>
      </c>
      <c r="G341" s="12">
        <v>33</v>
      </c>
      <c r="H341" s="12" t="s">
        <v>109</v>
      </c>
      <c r="I341" s="12" t="s">
        <v>122</v>
      </c>
      <c r="J341" s="12"/>
      <c r="K341" s="12" t="s">
        <v>1399</v>
      </c>
      <c r="L341" s="12" t="s">
        <v>71</v>
      </c>
      <c r="M341" s="75">
        <v>84000000</v>
      </c>
      <c r="N341" s="16">
        <v>21800000</v>
      </c>
      <c r="O341" s="16">
        <v>0</v>
      </c>
      <c r="P341" s="18">
        <f t="shared" si="10"/>
        <v>0</v>
      </c>
    </row>
    <row r="342" spans="2:16" x14ac:dyDescent="0.25">
      <c r="B342" s="11">
        <v>340</v>
      </c>
      <c r="C342" s="13">
        <v>30350833</v>
      </c>
      <c r="D342" s="12" t="s">
        <v>99</v>
      </c>
      <c r="E342" s="12" t="s">
        <v>1647</v>
      </c>
      <c r="F342" s="12">
        <v>33</v>
      </c>
      <c r="G342" s="12">
        <v>33</v>
      </c>
      <c r="H342" s="12" t="s">
        <v>109</v>
      </c>
      <c r="I342" s="12" t="s">
        <v>122</v>
      </c>
      <c r="J342" s="12"/>
      <c r="K342" s="12" t="s">
        <v>1399</v>
      </c>
      <c r="L342" s="12" t="s">
        <v>71</v>
      </c>
      <c r="M342" s="75">
        <v>68500000</v>
      </c>
      <c r="N342" s="16">
        <v>51375000</v>
      </c>
      <c r="O342" s="16">
        <v>0</v>
      </c>
      <c r="P342" s="18">
        <f t="shared" si="10"/>
        <v>0</v>
      </c>
    </row>
    <row r="343" spans="2:16" x14ac:dyDescent="0.25">
      <c r="B343" s="11">
        <v>341</v>
      </c>
      <c r="C343" s="13">
        <v>30382672</v>
      </c>
      <c r="D343" s="12" t="s">
        <v>99</v>
      </c>
      <c r="E343" s="12" t="s">
        <v>1648</v>
      </c>
      <c r="F343" s="12">
        <v>33</v>
      </c>
      <c r="G343" s="12">
        <v>33</v>
      </c>
      <c r="H343" s="12" t="s">
        <v>109</v>
      </c>
      <c r="I343" s="12" t="s">
        <v>122</v>
      </c>
      <c r="J343" s="12"/>
      <c r="K343" s="12" t="s">
        <v>1399</v>
      </c>
      <c r="L343" s="12" t="s">
        <v>71</v>
      </c>
      <c r="M343" s="75">
        <v>140000000</v>
      </c>
      <c r="N343" s="16">
        <v>5222000</v>
      </c>
      <c r="O343" s="16">
        <v>0</v>
      </c>
      <c r="P343" s="18">
        <f t="shared" si="10"/>
        <v>0</v>
      </c>
    </row>
    <row r="344" spans="2:16" x14ac:dyDescent="0.25">
      <c r="B344" s="11">
        <v>342</v>
      </c>
      <c r="C344" s="13">
        <v>30382623</v>
      </c>
      <c r="D344" s="12" t="s">
        <v>99</v>
      </c>
      <c r="E344" s="12" t="s">
        <v>1649</v>
      </c>
      <c r="F344" s="12">
        <v>33</v>
      </c>
      <c r="G344" s="12">
        <v>33</v>
      </c>
      <c r="H344" s="12" t="s">
        <v>109</v>
      </c>
      <c r="I344" s="12" t="s">
        <v>122</v>
      </c>
      <c r="J344" s="12"/>
      <c r="K344" s="12" t="s">
        <v>1399</v>
      </c>
      <c r="L344" s="12" t="s">
        <v>71</v>
      </c>
      <c r="M344" s="75">
        <v>200000000</v>
      </c>
      <c r="N344" s="16">
        <v>112672000</v>
      </c>
      <c r="O344" s="16">
        <v>0</v>
      </c>
      <c r="P344" s="18">
        <f t="shared" si="10"/>
        <v>0</v>
      </c>
    </row>
    <row r="345" spans="2:16" x14ac:dyDescent="0.25">
      <c r="B345" s="11">
        <v>343</v>
      </c>
      <c r="C345" s="13">
        <v>30382576</v>
      </c>
      <c r="D345" s="12" t="s">
        <v>99</v>
      </c>
      <c r="E345" s="12" t="s">
        <v>1650</v>
      </c>
      <c r="F345" s="12">
        <v>33</v>
      </c>
      <c r="G345" s="12">
        <v>33</v>
      </c>
      <c r="H345" s="12" t="s">
        <v>109</v>
      </c>
      <c r="I345" s="12" t="s">
        <v>122</v>
      </c>
      <c r="J345" s="12"/>
      <c r="K345" s="12" t="s">
        <v>1399</v>
      </c>
      <c r="L345" s="12" t="s">
        <v>71</v>
      </c>
      <c r="M345" s="75">
        <v>200000000</v>
      </c>
      <c r="N345" s="16">
        <v>23167870.999999985</v>
      </c>
      <c r="O345" s="16">
        <v>0</v>
      </c>
      <c r="P345" s="18">
        <f t="shared" si="10"/>
        <v>0</v>
      </c>
    </row>
    <row r="346" spans="2:16" x14ac:dyDescent="0.25">
      <c r="B346" s="11">
        <v>344</v>
      </c>
      <c r="C346" s="13">
        <v>30382173</v>
      </c>
      <c r="D346" s="12" t="s">
        <v>99</v>
      </c>
      <c r="E346" s="12" t="s">
        <v>1651</v>
      </c>
      <c r="F346" s="12">
        <v>33</v>
      </c>
      <c r="G346" s="12">
        <v>33</v>
      </c>
      <c r="H346" s="12" t="s">
        <v>109</v>
      </c>
      <c r="I346" s="12" t="s">
        <v>122</v>
      </c>
      <c r="J346" s="12"/>
      <c r="K346" s="12" t="s">
        <v>1399</v>
      </c>
      <c r="L346" s="12" t="s">
        <v>71</v>
      </c>
      <c r="M346" s="75">
        <v>70000000</v>
      </c>
      <c r="N346" s="16">
        <v>60167979</v>
      </c>
      <c r="O346" s="16">
        <v>0</v>
      </c>
      <c r="P346" s="18">
        <f t="shared" si="10"/>
        <v>0</v>
      </c>
    </row>
    <row r="347" spans="2:16" x14ac:dyDescent="0.25">
      <c r="B347" s="11">
        <v>345</v>
      </c>
      <c r="C347" s="13">
        <v>30404028</v>
      </c>
      <c r="D347" s="12" t="s">
        <v>99</v>
      </c>
      <c r="E347" s="12" t="s">
        <v>1652</v>
      </c>
      <c r="F347" s="12">
        <v>33</v>
      </c>
      <c r="G347" s="12">
        <v>33</v>
      </c>
      <c r="H347" s="12" t="s">
        <v>109</v>
      </c>
      <c r="I347" s="12" t="s">
        <v>122</v>
      </c>
      <c r="J347" s="12"/>
      <c r="K347" s="12" t="s">
        <v>1399</v>
      </c>
      <c r="L347" s="12" t="s">
        <v>71</v>
      </c>
      <c r="M347" s="75">
        <v>126178000</v>
      </c>
      <c r="N347" s="16">
        <v>6309000</v>
      </c>
      <c r="O347" s="16">
        <v>6309000</v>
      </c>
      <c r="P347" s="18">
        <f t="shared" si="10"/>
        <v>1</v>
      </c>
    </row>
    <row r="348" spans="2:16" x14ac:dyDescent="0.25">
      <c r="B348" s="11">
        <v>346</v>
      </c>
      <c r="C348" s="13">
        <v>30404129</v>
      </c>
      <c r="D348" s="12" t="s">
        <v>99</v>
      </c>
      <c r="E348" s="12" t="s">
        <v>1653</v>
      </c>
      <c r="F348" s="12">
        <v>33</v>
      </c>
      <c r="G348" s="12">
        <v>33</v>
      </c>
      <c r="H348" s="12" t="s">
        <v>109</v>
      </c>
      <c r="I348" s="12" t="s">
        <v>122</v>
      </c>
      <c r="J348" s="12"/>
      <c r="K348" s="12" t="s">
        <v>1399</v>
      </c>
      <c r="L348" s="12" t="s">
        <v>71</v>
      </c>
      <c r="M348" s="75">
        <v>188532000</v>
      </c>
      <c r="N348" s="16">
        <v>9426000</v>
      </c>
      <c r="O348" s="16">
        <v>0</v>
      </c>
      <c r="P348" s="18">
        <f t="shared" si="10"/>
        <v>0</v>
      </c>
    </row>
    <row r="349" spans="2:16" x14ac:dyDescent="0.25">
      <c r="B349" s="11">
        <v>347</v>
      </c>
      <c r="C349" s="13">
        <v>30467186</v>
      </c>
      <c r="D349" s="12" t="s">
        <v>99</v>
      </c>
      <c r="E349" s="12" t="s">
        <v>1654</v>
      </c>
      <c r="F349" s="12">
        <v>33</v>
      </c>
      <c r="G349" s="12">
        <v>33</v>
      </c>
      <c r="H349" s="12" t="s">
        <v>109</v>
      </c>
      <c r="I349" s="12" t="s">
        <v>122</v>
      </c>
      <c r="J349" s="12"/>
      <c r="K349" s="12" t="s">
        <v>1399</v>
      </c>
      <c r="L349" s="12" t="s">
        <v>71</v>
      </c>
      <c r="M349" s="75">
        <v>199963000</v>
      </c>
      <c r="N349" s="16">
        <v>119301000</v>
      </c>
      <c r="O349" s="16">
        <v>0</v>
      </c>
      <c r="P349" s="18">
        <f t="shared" si="10"/>
        <v>0</v>
      </c>
    </row>
    <row r="350" spans="2:16" x14ac:dyDescent="0.25">
      <c r="B350" s="11">
        <v>348</v>
      </c>
      <c r="C350" s="13">
        <v>30467194</v>
      </c>
      <c r="D350" s="12" t="s">
        <v>99</v>
      </c>
      <c r="E350" s="12" t="s">
        <v>1655</v>
      </c>
      <c r="F350" s="12">
        <v>33</v>
      </c>
      <c r="G350" s="12">
        <v>33</v>
      </c>
      <c r="H350" s="12" t="s">
        <v>109</v>
      </c>
      <c r="I350" s="12" t="s">
        <v>122</v>
      </c>
      <c r="J350" s="12"/>
      <c r="K350" s="12" t="s">
        <v>1399</v>
      </c>
      <c r="L350" s="12" t="s">
        <v>71</v>
      </c>
      <c r="M350" s="75">
        <v>198000000</v>
      </c>
      <c r="N350" s="16">
        <v>83000000</v>
      </c>
      <c r="O350" s="16">
        <v>13998900</v>
      </c>
      <c r="P350" s="18">
        <f t="shared" si="10"/>
        <v>0.16866144578313252</v>
      </c>
    </row>
    <row r="351" spans="2:16" x14ac:dyDescent="0.25">
      <c r="B351" s="11">
        <v>349</v>
      </c>
      <c r="C351" s="13">
        <v>30467183</v>
      </c>
      <c r="D351" s="12" t="s">
        <v>99</v>
      </c>
      <c r="E351" s="12" t="s">
        <v>1656</v>
      </c>
      <c r="F351" s="12">
        <v>33</v>
      </c>
      <c r="G351" s="12">
        <v>33</v>
      </c>
      <c r="H351" s="12" t="s">
        <v>109</v>
      </c>
      <c r="I351" s="12" t="s">
        <v>122</v>
      </c>
      <c r="J351" s="12"/>
      <c r="K351" s="12" t="s">
        <v>1399</v>
      </c>
      <c r="L351" s="12" t="s">
        <v>71</v>
      </c>
      <c r="M351" s="75">
        <v>500000000</v>
      </c>
      <c r="N351" s="16">
        <v>190000000</v>
      </c>
      <c r="O351" s="16">
        <v>0</v>
      </c>
      <c r="P351" s="18">
        <f t="shared" si="10"/>
        <v>0</v>
      </c>
    </row>
    <row r="352" spans="2:16" x14ac:dyDescent="0.25">
      <c r="B352" s="11">
        <v>350</v>
      </c>
      <c r="C352" s="13">
        <v>30467086</v>
      </c>
      <c r="D352" s="12" t="s">
        <v>99</v>
      </c>
      <c r="E352" s="12" t="s">
        <v>1657</v>
      </c>
      <c r="F352" s="12">
        <v>33</v>
      </c>
      <c r="G352" s="12">
        <v>33</v>
      </c>
      <c r="H352" s="12" t="s">
        <v>109</v>
      </c>
      <c r="I352" s="12" t="s">
        <v>122</v>
      </c>
      <c r="J352" s="12"/>
      <c r="K352" s="12" t="s">
        <v>1399</v>
      </c>
      <c r="L352" s="12" t="s">
        <v>71</v>
      </c>
      <c r="M352" s="75">
        <v>1000000000</v>
      </c>
      <c r="N352" s="16">
        <v>330000000</v>
      </c>
      <c r="O352" s="16">
        <v>0</v>
      </c>
      <c r="P352" s="18">
        <f t="shared" si="10"/>
        <v>0</v>
      </c>
    </row>
    <row r="353" spans="2:16" x14ac:dyDescent="0.25">
      <c r="B353" s="11">
        <v>351</v>
      </c>
      <c r="C353" s="13">
        <v>30467149</v>
      </c>
      <c r="D353" s="12" t="s">
        <v>99</v>
      </c>
      <c r="E353" s="12" t="s">
        <v>1658</v>
      </c>
      <c r="F353" s="12">
        <v>33</v>
      </c>
      <c r="G353" s="12">
        <v>33</v>
      </c>
      <c r="H353" s="12" t="s">
        <v>109</v>
      </c>
      <c r="I353" s="12" t="s">
        <v>122</v>
      </c>
      <c r="J353" s="12"/>
      <c r="K353" s="12" t="s">
        <v>1399</v>
      </c>
      <c r="L353" s="12" t="s">
        <v>71</v>
      </c>
      <c r="M353" s="75">
        <v>190000000</v>
      </c>
      <c r="N353" s="16">
        <v>55000000</v>
      </c>
      <c r="O353" s="16">
        <v>1376744</v>
      </c>
      <c r="P353" s="18">
        <f t="shared" si="10"/>
        <v>2.5031709090909092E-2</v>
      </c>
    </row>
    <row r="354" spans="2:16" x14ac:dyDescent="0.25">
      <c r="B354" s="11">
        <v>352</v>
      </c>
      <c r="C354" s="13">
        <v>30467142</v>
      </c>
      <c r="D354" s="12" t="s">
        <v>99</v>
      </c>
      <c r="E354" s="12" t="s">
        <v>1659</v>
      </c>
      <c r="F354" s="12">
        <v>33</v>
      </c>
      <c r="G354" s="12">
        <v>33</v>
      </c>
      <c r="H354" s="12" t="s">
        <v>109</v>
      </c>
      <c r="I354" s="12" t="s">
        <v>122</v>
      </c>
      <c r="J354" s="12"/>
      <c r="K354" s="12" t="s">
        <v>1399</v>
      </c>
      <c r="L354" s="12" t="s">
        <v>71</v>
      </c>
      <c r="M354" s="75">
        <v>220000000</v>
      </c>
      <c r="N354" s="16">
        <v>100000000</v>
      </c>
      <c r="O354" s="16">
        <v>10371746</v>
      </c>
      <c r="P354" s="18">
        <f t="shared" si="10"/>
        <v>0.10371746</v>
      </c>
    </row>
    <row r="355" spans="2:16" x14ac:dyDescent="0.25">
      <c r="B355" s="11">
        <v>353</v>
      </c>
      <c r="C355" s="13">
        <v>30485867</v>
      </c>
      <c r="D355" s="12" t="s">
        <v>99</v>
      </c>
      <c r="E355" s="12" t="s">
        <v>1660</v>
      </c>
      <c r="F355" s="12">
        <v>33</v>
      </c>
      <c r="G355" s="12">
        <v>33</v>
      </c>
      <c r="H355" s="12" t="s">
        <v>109</v>
      </c>
      <c r="I355" s="12" t="s">
        <v>122</v>
      </c>
      <c r="J355" s="12"/>
      <c r="K355" s="12" t="s">
        <v>1399</v>
      </c>
      <c r="L355" s="12" t="s">
        <v>71</v>
      </c>
      <c r="M355" s="75">
        <v>132601000</v>
      </c>
      <c r="N355" s="16">
        <v>73062000</v>
      </c>
      <c r="O355" s="16">
        <v>0</v>
      </c>
      <c r="P355" s="18">
        <f t="shared" si="10"/>
        <v>0</v>
      </c>
    </row>
    <row r="356" spans="2:16" x14ac:dyDescent="0.25">
      <c r="B356" s="11">
        <v>354</v>
      </c>
      <c r="C356" s="13">
        <v>30485880</v>
      </c>
      <c r="D356" s="12" t="s">
        <v>99</v>
      </c>
      <c r="E356" s="12" t="s">
        <v>1661</v>
      </c>
      <c r="F356" s="12">
        <v>33</v>
      </c>
      <c r="G356" s="12">
        <v>33</v>
      </c>
      <c r="H356" s="12" t="s">
        <v>109</v>
      </c>
      <c r="I356" s="12" t="s">
        <v>122</v>
      </c>
      <c r="J356" s="12"/>
      <c r="K356" s="12" t="s">
        <v>1399</v>
      </c>
      <c r="L356" s="12" t="s">
        <v>71</v>
      </c>
      <c r="M356" s="75">
        <v>129113000</v>
      </c>
      <c r="N356" s="16">
        <v>65690000</v>
      </c>
      <c r="O356" s="16">
        <v>0</v>
      </c>
      <c r="P356" s="18">
        <f t="shared" si="10"/>
        <v>0</v>
      </c>
    </row>
    <row r="357" spans="2:16" x14ac:dyDescent="0.25">
      <c r="B357" s="11">
        <v>355</v>
      </c>
      <c r="C357" s="13">
        <v>30485942</v>
      </c>
      <c r="D357" s="12" t="s">
        <v>99</v>
      </c>
      <c r="E357" s="12" t="s">
        <v>1662</v>
      </c>
      <c r="F357" s="12">
        <v>33</v>
      </c>
      <c r="G357" s="12">
        <v>33</v>
      </c>
      <c r="H357" s="12" t="s">
        <v>109</v>
      </c>
      <c r="I357" s="12" t="s">
        <v>122</v>
      </c>
      <c r="J357" s="12"/>
      <c r="K357" s="12" t="s">
        <v>1399</v>
      </c>
      <c r="L357" s="12" t="s">
        <v>71</v>
      </c>
      <c r="M357" s="75">
        <v>180000000</v>
      </c>
      <c r="N357" s="16">
        <v>67153000</v>
      </c>
      <c r="O357" s="16">
        <v>0</v>
      </c>
      <c r="P357" s="18">
        <f t="shared" si="10"/>
        <v>0</v>
      </c>
    </row>
    <row r="358" spans="2:16" x14ac:dyDescent="0.25">
      <c r="B358" s="11">
        <v>356</v>
      </c>
      <c r="C358" s="13">
        <v>30485929</v>
      </c>
      <c r="D358" s="12" t="s">
        <v>99</v>
      </c>
      <c r="E358" s="12" t="s">
        <v>1663</v>
      </c>
      <c r="F358" s="12">
        <v>33</v>
      </c>
      <c r="G358" s="12">
        <v>33</v>
      </c>
      <c r="H358" s="12" t="s">
        <v>109</v>
      </c>
      <c r="I358" s="12" t="s">
        <v>122</v>
      </c>
      <c r="J358" s="12"/>
      <c r="K358" s="12" t="s">
        <v>1399</v>
      </c>
      <c r="L358" s="12" t="s">
        <v>71</v>
      </c>
      <c r="M358" s="75">
        <v>180000000</v>
      </c>
      <c r="N358" s="16">
        <v>102952000</v>
      </c>
      <c r="O358" s="16">
        <v>0</v>
      </c>
      <c r="P358" s="18">
        <f t="shared" si="10"/>
        <v>0</v>
      </c>
    </row>
    <row r="359" spans="2:16" x14ac:dyDescent="0.25">
      <c r="B359" s="11">
        <v>357</v>
      </c>
      <c r="C359" s="13">
        <v>30485973</v>
      </c>
      <c r="D359" s="12" t="s">
        <v>99</v>
      </c>
      <c r="E359" s="12" t="s">
        <v>1664</v>
      </c>
      <c r="F359" s="12">
        <v>33</v>
      </c>
      <c r="G359" s="12">
        <v>33</v>
      </c>
      <c r="H359" s="12" t="s">
        <v>109</v>
      </c>
      <c r="I359" s="12" t="s">
        <v>122</v>
      </c>
      <c r="J359" s="12"/>
      <c r="K359" s="12" t="s">
        <v>1399</v>
      </c>
      <c r="L359" s="12" t="s">
        <v>71</v>
      </c>
      <c r="M359" s="75">
        <v>132050000</v>
      </c>
      <c r="N359" s="16">
        <v>66024000</v>
      </c>
      <c r="O359" s="16">
        <v>0</v>
      </c>
      <c r="P359" s="18">
        <f t="shared" si="10"/>
        <v>0</v>
      </c>
    </row>
    <row r="360" spans="2:16" x14ac:dyDescent="0.25">
      <c r="B360" s="11">
        <v>358</v>
      </c>
      <c r="C360" s="13">
        <v>30485945</v>
      </c>
      <c r="D360" s="12" t="s">
        <v>99</v>
      </c>
      <c r="E360" s="12" t="s">
        <v>1665</v>
      </c>
      <c r="F360" s="12">
        <v>33</v>
      </c>
      <c r="G360" s="12">
        <v>33</v>
      </c>
      <c r="H360" s="12" t="s">
        <v>109</v>
      </c>
      <c r="I360" s="12" t="s">
        <v>122</v>
      </c>
      <c r="J360" s="12"/>
      <c r="K360" s="12" t="s">
        <v>1399</v>
      </c>
      <c r="L360" s="12" t="s">
        <v>71</v>
      </c>
      <c r="M360" s="75">
        <v>89668000</v>
      </c>
      <c r="N360" s="16">
        <v>48484000</v>
      </c>
      <c r="O360" s="16">
        <v>0</v>
      </c>
      <c r="P360" s="18">
        <f t="shared" si="10"/>
        <v>0</v>
      </c>
    </row>
    <row r="361" spans="2:16" x14ac:dyDescent="0.25">
      <c r="B361" s="11">
        <v>359</v>
      </c>
      <c r="C361" s="13">
        <v>30485931</v>
      </c>
      <c r="D361" s="12" t="s">
        <v>99</v>
      </c>
      <c r="E361" s="12" t="s">
        <v>1666</v>
      </c>
      <c r="F361" s="12">
        <v>33</v>
      </c>
      <c r="G361" s="12">
        <v>33</v>
      </c>
      <c r="H361" s="12" t="s">
        <v>109</v>
      </c>
      <c r="I361" s="12" t="s">
        <v>122</v>
      </c>
      <c r="J361" s="12"/>
      <c r="K361" s="12" t="s">
        <v>1399</v>
      </c>
      <c r="L361" s="12" t="s">
        <v>71</v>
      </c>
      <c r="M361" s="75">
        <v>167670000</v>
      </c>
      <c r="N361" s="16">
        <v>64089000</v>
      </c>
      <c r="O361" s="16">
        <v>0</v>
      </c>
      <c r="P361" s="18">
        <f t="shared" si="10"/>
        <v>0</v>
      </c>
    </row>
    <row r="362" spans="2:16" x14ac:dyDescent="0.25">
      <c r="B362" s="11">
        <v>360</v>
      </c>
      <c r="C362" s="13">
        <v>30485870</v>
      </c>
      <c r="D362" s="12" t="s">
        <v>99</v>
      </c>
      <c r="E362" s="12" t="s">
        <v>1667</v>
      </c>
      <c r="F362" s="12">
        <v>33</v>
      </c>
      <c r="G362" s="12">
        <v>33</v>
      </c>
      <c r="H362" s="12" t="s">
        <v>109</v>
      </c>
      <c r="I362" s="12" t="s">
        <v>122</v>
      </c>
      <c r="J362" s="12"/>
      <c r="K362" s="12" t="s">
        <v>1399</v>
      </c>
      <c r="L362" s="12" t="s">
        <v>71</v>
      </c>
      <c r="M362" s="75">
        <v>129686000</v>
      </c>
      <c r="N362" s="16">
        <v>67327000</v>
      </c>
      <c r="O362" s="16">
        <v>0</v>
      </c>
      <c r="P362" s="18">
        <f t="shared" si="10"/>
        <v>0</v>
      </c>
    </row>
    <row r="363" spans="2:16" x14ac:dyDescent="0.25">
      <c r="B363" s="11">
        <v>361</v>
      </c>
      <c r="C363" s="13">
        <v>30485959</v>
      </c>
      <c r="D363" s="12" t="s">
        <v>99</v>
      </c>
      <c r="E363" s="12" t="s">
        <v>1668</v>
      </c>
      <c r="F363" s="12">
        <v>33</v>
      </c>
      <c r="G363" s="12">
        <v>33</v>
      </c>
      <c r="H363" s="12" t="s">
        <v>109</v>
      </c>
      <c r="I363" s="12" t="s">
        <v>122</v>
      </c>
      <c r="J363" s="12"/>
      <c r="K363" s="12" t="s">
        <v>1399</v>
      </c>
      <c r="L363" s="12" t="s">
        <v>71</v>
      </c>
      <c r="M363" s="75">
        <v>187810000</v>
      </c>
      <c r="N363" s="16">
        <v>75049000</v>
      </c>
      <c r="O363" s="16">
        <v>24310465</v>
      </c>
      <c r="P363" s="18">
        <f t="shared" si="10"/>
        <v>0.32392790043838027</v>
      </c>
    </row>
    <row r="364" spans="2:16" x14ac:dyDescent="0.25">
      <c r="B364" s="11">
        <v>362</v>
      </c>
      <c r="C364" s="13">
        <v>30485922</v>
      </c>
      <c r="D364" s="12" t="s">
        <v>99</v>
      </c>
      <c r="E364" s="12" t="s">
        <v>1669</v>
      </c>
      <c r="F364" s="12">
        <v>33</v>
      </c>
      <c r="G364" s="12">
        <v>33</v>
      </c>
      <c r="H364" s="12" t="s">
        <v>109</v>
      </c>
      <c r="I364" s="12" t="s">
        <v>122</v>
      </c>
      <c r="J364" s="12"/>
      <c r="K364" s="12" t="s">
        <v>1399</v>
      </c>
      <c r="L364" s="12" t="s">
        <v>71</v>
      </c>
      <c r="M364" s="75">
        <v>153762000</v>
      </c>
      <c r="N364" s="16">
        <v>73799000</v>
      </c>
      <c r="O364" s="16">
        <v>0</v>
      </c>
      <c r="P364" s="18">
        <f t="shared" si="10"/>
        <v>0</v>
      </c>
    </row>
    <row r="365" spans="2:16" x14ac:dyDescent="0.25">
      <c r="B365" s="11">
        <v>363</v>
      </c>
      <c r="C365" s="13">
        <v>30485958</v>
      </c>
      <c r="D365" s="12" t="s">
        <v>99</v>
      </c>
      <c r="E365" s="12" t="s">
        <v>1670</v>
      </c>
      <c r="F365" s="12">
        <v>33</v>
      </c>
      <c r="G365" s="12">
        <v>33</v>
      </c>
      <c r="H365" s="12" t="s">
        <v>109</v>
      </c>
      <c r="I365" s="12" t="s">
        <v>122</v>
      </c>
      <c r="J365" s="12"/>
      <c r="K365" s="12" t="s">
        <v>1399</v>
      </c>
      <c r="L365" s="12" t="s">
        <v>71</v>
      </c>
      <c r="M365" s="75">
        <v>199968000</v>
      </c>
      <c r="N365" s="16">
        <v>114671000</v>
      </c>
      <c r="O365" s="16">
        <v>0</v>
      </c>
      <c r="P365" s="18">
        <f t="shared" si="10"/>
        <v>0</v>
      </c>
    </row>
    <row r="366" spans="2:16" x14ac:dyDescent="0.25">
      <c r="B366" s="11">
        <v>364</v>
      </c>
      <c r="C366" s="13">
        <v>3303125</v>
      </c>
      <c r="D366" s="12" t="s">
        <v>99</v>
      </c>
      <c r="E366" s="12" t="s">
        <v>1671</v>
      </c>
      <c r="F366" s="12">
        <v>33</v>
      </c>
      <c r="G366" s="12">
        <v>33</v>
      </c>
      <c r="H366" s="12" t="s">
        <v>109</v>
      </c>
      <c r="I366" s="12" t="s">
        <v>122</v>
      </c>
      <c r="J366" s="12"/>
      <c r="K366" s="12" t="s">
        <v>1399</v>
      </c>
      <c r="L366" s="12" t="s">
        <v>71</v>
      </c>
      <c r="M366" s="75">
        <v>2146467000</v>
      </c>
      <c r="N366" s="16">
        <v>2052000000</v>
      </c>
      <c r="O366" s="16">
        <v>522623000.99999994</v>
      </c>
      <c r="P366" s="18">
        <f t="shared" si="10"/>
        <v>0.25468957163742689</v>
      </c>
    </row>
    <row r="367" spans="2:16" x14ac:dyDescent="0.25">
      <c r="B367" s="11">
        <v>365</v>
      </c>
      <c r="C367" s="13">
        <v>30352777</v>
      </c>
      <c r="D367" s="12" t="s">
        <v>99</v>
      </c>
      <c r="E367" s="12" t="s">
        <v>1672</v>
      </c>
      <c r="F367" s="12">
        <v>33</v>
      </c>
      <c r="G367" s="12">
        <v>33</v>
      </c>
      <c r="H367" s="12" t="s">
        <v>109</v>
      </c>
      <c r="I367" s="12" t="s">
        <v>122</v>
      </c>
      <c r="J367" s="12"/>
      <c r="K367" s="12" t="s">
        <v>1399</v>
      </c>
      <c r="L367" s="12" t="s">
        <v>71</v>
      </c>
      <c r="M367" s="75">
        <v>336109000</v>
      </c>
      <c r="N367" s="16">
        <v>111270114</v>
      </c>
      <c r="O367" s="16">
        <v>111270114</v>
      </c>
      <c r="P367" s="18">
        <f t="shared" si="10"/>
        <v>1</v>
      </c>
    </row>
    <row r="368" spans="2:16" x14ac:dyDescent="0.25">
      <c r="B368" s="11">
        <v>366</v>
      </c>
      <c r="C368" s="13">
        <v>30439627</v>
      </c>
      <c r="D368" s="12" t="s">
        <v>99</v>
      </c>
      <c r="E368" s="12" t="s">
        <v>1673</v>
      </c>
      <c r="F368" s="12">
        <v>33</v>
      </c>
      <c r="G368" s="12">
        <v>33</v>
      </c>
      <c r="H368" s="12" t="s">
        <v>109</v>
      </c>
      <c r="I368" s="12" t="s">
        <v>122</v>
      </c>
      <c r="J368" s="12"/>
      <c r="K368" s="12" t="s">
        <v>1399</v>
      </c>
      <c r="L368" s="12" t="s">
        <v>71</v>
      </c>
      <c r="M368" s="75">
        <v>165000000</v>
      </c>
      <c r="N368" s="16">
        <v>16000000</v>
      </c>
      <c r="O368" s="16">
        <v>16000000</v>
      </c>
      <c r="P368" s="18">
        <f t="shared" si="10"/>
        <v>1</v>
      </c>
    </row>
    <row r="369" spans="2:16" x14ac:dyDescent="0.25">
      <c r="B369" s="11">
        <v>367</v>
      </c>
      <c r="C369" s="13">
        <v>30440032</v>
      </c>
      <c r="D369" s="12" t="s">
        <v>99</v>
      </c>
      <c r="E369" s="12" t="s">
        <v>1674</v>
      </c>
      <c r="F369" s="12">
        <v>33</v>
      </c>
      <c r="G369" s="12">
        <v>33</v>
      </c>
      <c r="H369" s="12" t="s">
        <v>109</v>
      </c>
      <c r="I369" s="12" t="s">
        <v>122</v>
      </c>
      <c r="J369" s="12"/>
      <c r="K369" s="12" t="s">
        <v>1399</v>
      </c>
      <c r="L369" s="12" t="s">
        <v>71</v>
      </c>
      <c r="M369" s="75">
        <v>2067000000</v>
      </c>
      <c r="N369" s="16">
        <v>2671359.9999998696</v>
      </c>
      <c r="O369" s="16">
        <v>2400000</v>
      </c>
      <c r="P369" s="18">
        <f t="shared" si="10"/>
        <v>0.8984187829420659</v>
      </c>
    </row>
    <row r="370" spans="2:16" x14ac:dyDescent="0.25">
      <c r="B370" s="11">
        <v>368</v>
      </c>
      <c r="C370" s="13">
        <v>30377078</v>
      </c>
      <c r="D370" s="12" t="s">
        <v>99</v>
      </c>
      <c r="E370" s="12" t="s">
        <v>1675</v>
      </c>
      <c r="F370" s="12">
        <v>33</v>
      </c>
      <c r="G370" s="12">
        <v>33</v>
      </c>
      <c r="H370" s="12" t="s">
        <v>109</v>
      </c>
      <c r="I370" s="12" t="s">
        <v>122</v>
      </c>
      <c r="J370" s="12"/>
      <c r="K370" s="12" t="s">
        <v>1399</v>
      </c>
      <c r="L370" s="12" t="s">
        <v>71</v>
      </c>
      <c r="M370" s="75">
        <v>2152700000</v>
      </c>
      <c r="N370" s="16">
        <v>29162412.000000011</v>
      </c>
      <c r="O370" s="16">
        <v>13839984.999999998</v>
      </c>
      <c r="P370" s="18">
        <f t="shared" si="10"/>
        <v>0.4745830008848374</v>
      </c>
    </row>
    <row r="371" spans="2:16" x14ac:dyDescent="0.25">
      <c r="B371" s="11">
        <v>369</v>
      </c>
      <c r="C371" s="13">
        <v>30385980</v>
      </c>
      <c r="D371" s="12" t="s">
        <v>99</v>
      </c>
      <c r="E371" s="12" t="s">
        <v>1676</v>
      </c>
      <c r="F371" s="12">
        <v>33</v>
      </c>
      <c r="G371" s="12">
        <v>33</v>
      </c>
      <c r="H371" s="12" t="s">
        <v>109</v>
      </c>
      <c r="I371" s="12" t="s">
        <v>122</v>
      </c>
      <c r="J371" s="12"/>
      <c r="K371" s="12" t="s">
        <v>1399</v>
      </c>
      <c r="L371" s="12" t="s">
        <v>71</v>
      </c>
      <c r="M371" s="75">
        <v>257899000</v>
      </c>
      <c r="N371" s="16">
        <v>135508000</v>
      </c>
      <c r="O371" s="16">
        <v>59341669</v>
      </c>
      <c r="P371" s="18">
        <f t="shared" si="10"/>
        <v>0.43792004162115888</v>
      </c>
    </row>
    <row r="372" spans="2:16" x14ac:dyDescent="0.25">
      <c r="B372" s="11">
        <v>370</v>
      </c>
      <c r="C372" s="13">
        <v>30434574</v>
      </c>
      <c r="D372" s="12" t="s">
        <v>99</v>
      </c>
      <c r="E372" s="12" t="s">
        <v>1677</v>
      </c>
      <c r="F372" s="12">
        <v>33</v>
      </c>
      <c r="G372" s="12">
        <v>33</v>
      </c>
      <c r="H372" s="12" t="s">
        <v>109</v>
      </c>
      <c r="I372" s="12" t="s">
        <v>122</v>
      </c>
      <c r="J372" s="12"/>
      <c r="K372" s="12" t="s">
        <v>1399</v>
      </c>
      <c r="L372" s="12" t="s">
        <v>71</v>
      </c>
      <c r="M372" s="75">
        <v>151314000</v>
      </c>
      <c r="N372" s="16">
        <v>67193269</v>
      </c>
      <c r="O372" s="16">
        <v>22608161</v>
      </c>
      <c r="P372" s="18">
        <f t="shared" si="10"/>
        <v>0.3364646688048471</v>
      </c>
    </row>
    <row r="373" spans="2:16" x14ac:dyDescent="0.25">
      <c r="B373" s="11">
        <v>371</v>
      </c>
      <c r="C373" s="13">
        <v>30445575</v>
      </c>
      <c r="D373" s="12" t="s">
        <v>99</v>
      </c>
      <c r="E373" s="12" t="s">
        <v>1678</v>
      </c>
      <c r="F373" s="12">
        <v>33</v>
      </c>
      <c r="G373" s="12">
        <v>33</v>
      </c>
      <c r="H373" s="12" t="s">
        <v>109</v>
      </c>
      <c r="I373" s="12" t="s">
        <v>122</v>
      </c>
      <c r="J373" s="12"/>
      <c r="K373" s="12" t="s">
        <v>1399</v>
      </c>
      <c r="L373" s="12" t="s">
        <v>71</v>
      </c>
      <c r="M373" s="75">
        <v>664555000</v>
      </c>
      <c r="N373" s="16">
        <v>565956136</v>
      </c>
      <c r="O373" s="16">
        <v>184971022</v>
      </c>
      <c r="P373" s="18">
        <f t="shared" si="10"/>
        <v>0.32682925448483874</v>
      </c>
    </row>
    <row r="374" spans="2:16" x14ac:dyDescent="0.25">
      <c r="B374" s="11">
        <v>372</v>
      </c>
      <c r="C374" s="13">
        <v>30459299</v>
      </c>
      <c r="D374" s="12" t="s">
        <v>99</v>
      </c>
      <c r="E374" s="12" t="s">
        <v>1679</v>
      </c>
      <c r="F374" s="12">
        <v>33</v>
      </c>
      <c r="G374" s="12">
        <v>33</v>
      </c>
      <c r="H374" s="12" t="s">
        <v>109</v>
      </c>
      <c r="I374" s="12" t="s">
        <v>122</v>
      </c>
      <c r="J374" s="12"/>
      <c r="K374" s="12" t="s">
        <v>1399</v>
      </c>
      <c r="L374" s="12" t="s">
        <v>71</v>
      </c>
      <c r="M374" s="75">
        <v>700000000</v>
      </c>
      <c r="N374" s="16">
        <v>38384000</v>
      </c>
      <c r="O374" s="16">
        <v>18904127</v>
      </c>
      <c r="P374" s="18">
        <f t="shared" si="10"/>
        <v>0.49250018236765319</v>
      </c>
    </row>
    <row r="375" spans="2:16" x14ac:dyDescent="0.25">
      <c r="B375" s="11">
        <v>373</v>
      </c>
      <c r="C375" s="13">
        <v>30419786</v>
      </c>
      <c r="D375" s="12" t="s">
        <v>99</v>
      </c>
      <c r="E375" s="12" t="s">
        <v>1680</v>
      </c>
      <c r="F375" s="12">
        <v>33</v>
      </c>
      <c r="G375" s="12">
        <v>33</v>
      </c>
      <c r="H375" s="12" t="s">
        <v>109</v>
      </c>
      <c r="I375" s="12" t="s">
        <v>122</v>
      </c>
      <c r="J375" s="12"/>
      <c r="K375" s="12" t="s">
        <v>1399</v>
      </c>
      <c r="L375" s="12" t="s">
        <v>71</v>
      </c>
      <c r="M375" s="75">
        <v>565901000</v>
      </c>
      <c r="N375" s="16">
        <v>265901000</v>
      </c>
      <c r="O375" s="16">
        <v>57588869</v>
      </c>
      <c r="P375" s="18">
        <f t="shared" si="10"/>
        <v>0.21658011440348099</v>
      </c>
    </row>
    <row r="376" spans="2:16" x14ac:dyDescent="0.25">
      <c r="B376" s="11">
        <v>374</v>
      </c>
      <c r="C376" s="13">
        <v>30464524</v>
      </c>
      <c r="D376" s="12" t="s">
        <v>99</v>
      </c>
      <c r="E376" s="12" t="s">
        <v>1681</v>
      </c>
      <c r="F376" s="12">
        <v>33</v>
      </c>
      <c r="G376" s="12">
        <v>33</v>
      </c>
      <c r="H376" s="12" t="s">
        <v>109</v>
      </c>
      <c r="I376" s="12" t="s">
        <v>122</v>
      </c>
      <c r="J376" s="12"/>
      <c r="K376" s="12" t="s">
        <v>1399</v>
      </c>
      <c r="L376" s="12" t="s">
        <v>71</v>
      </c>
      <c r="M376" s="75">
        <v>296905000</v>
      </c>
      <c r="N376" s="16">
        <v>288893000</v>
      </c>
      <c r="O376" s="16">
        <v>0</v>
      </c>
      <c r="P376" s="18">
        <f t="shared" si="10"/>
        <v>0</v>
      </c>
    </row>
    <row r="377" spans="2:16" x14ac:dyDescent="0.25">
      <c r="B377" s="11">
        <v>375</v>
      </c>
      <c r="C377" s="13">
        <v>30452923</v>
      </c>
      <c r="D377" s="12" t="s">
        <v>99</v>
      </c>
      <c r="E377" s="12" t="s">
        <v>1682</v>
      </c>
      <c r="F377" s="12">
        <v>33</v>
      </c>
      <c r="G377" s="12">
        <v>33</v>
      </c>
      <c r="H377" s="12" t="s">
        <v>109</v>
      </c>
      <c r="I377" s="12" t="s">
        <v>122</v>
      </c>
      <c r="J377" s="12"/>
      <c r="K377" s="12" t="s">
        <v>1399</v>
      </c>
      <c r="L377" s="12" t="s">
        <v>71</v>
      </c>
      <c r="M377" s="75">
        <v>213878000</v>
      </c>
      <c r="N377" s="16">
        <v>109719000</v>
      </c>
      <c r="O377" s="16">
        <v>20623174</v>
      </c>
      <c r="P377" s="18">
        <f t="shared" si="10"/>
        <v>0.18796356146155177</v>
      </c>
    </row>
    <row r="378" spans="2:16" x14ac:dyDescent="0.25">
      <c r="B378" s="11">
        <v>376</v>
      </c>
      <c r="C378" s="13">
        <v>30481614</v>
      </c>
      <c r="D378" s="12" t="s">
        <v>99</v>
      </c>
      <c r="E378" s="12" t="s">
        <v>1683</v>
      </c>
      <c r="F378" s="12">
        <v>33</v>
      </c>
      <c r="G378" s="12">
        <v>33</v>
      </c>
      <c r="H378" s="12" t="s">
        <v>109</v>
      </c>
      <c r="I378" s="12" t="s">
        <v>122</v>
      </c>
      <c r="J378" s="12"/>
      <c r="K378" s="12" t="s">
        <v>1399</v>
      </c>
      <c r="L378" s="12" t="s">
        <v>71</v>
      </c>
      <c r="M378" s="75">
        <v>1574800000</v>
      </c>
      <c r="N378" s="16">
        <v>1081478280</v>
      </c>
      <c r="O378" s="16">
        <v>402678280</v>
      </c>
      <c r="P378" s="18">
        <f t="shared" si="10"/>
        <v>0.37234060770966199</v>
      </c>
    </row>
    <row r="379" spans="2:16" x14ac:dyDescent="0.25">
      <c r="B379" s="11">
        <v>377</v>
      </c>
      <c r="C379" s="13">
        <v>30436632</v>
      </c>
      <c r="D379" s="12" t="s">
        <v>99</v>
      </c>
      <c r="E379" s="12" t="s">
        <v>1684</v>
      </c>
      <c r="F379" s="12">
        <v>33</v>
      </c>
      <c r="G379" s="12">
        <v>33</v>
      </c>
      <c r="H379" s="12" t="s">
        <v>109</v>
      </c>
      <c r="I379" s="12" t="s">
        <v>103</v>
      </c>
      <c r="J379" s="12"/>
      <c r="K379" s="12" t="s">
        <v>1412</v>
      </c>
      <c r="L379" s="12" t="s">
        <v>71</v>
      </c>
      <c r="M379" s="75">
        <v>60000000</v>
      </c>
      <c r="N379" s="16">
        <v>35800000</v>
      </c>
      <c r="O379" s="16">
        <v>0</v>
      </c>
      <c r="P379" s="18">
        <f t="shared" si="10"/>
        <v>0</v>
      </c>
    </row>
    <row r="380" spans="2:16" x14ac:dyDescent="0.25">
      <c r="B380" s="11">
        <v>378</v>
      </c>
      <c r="C380" s="13">
        <v>40000006</v>
      </c>
      <c r="D380" s="12" t="s">
        <v>99</v>
      </c>
      <c r="E380" s="12" t="s">
        <v>1685</v>
      </c>
      <c r="F380" s="12">
        <v>33</v>
      </c>
      <c r="G380" s="12">
        <v>33</v>
      </c>
      <c r="H380" s="12" t="s">
        <v>109</v>
      </c>
      <c r="I380" s="12" t="s">
        <v>122</v>
      </c>
      <c r="J380" s="12"/>
      <c r="K380" s="12" t="s">
        <v>1399</v>
      </c>
      <c r="L380" s="12" t="s">
        <v>71</v>
      </c>
      <c r="M380" s="75">
        <v>853400000</v>
      </c>
      <c r="N380" s="16">
        <v>273252000</v>
      </c>
      <c r="O380" s="16">
        <v>0</v>
      </c>
      <c r="P380" s="18">
        <f t="shared" si="10"/>
        <v>0</v>
      </c>
    </row>
    <row r="381" spans="2:16" x14ac:dyDescent="0.25">
      <c r="B381" s="11">
        <v>379</v>
      </c>
      <c r="C381" s="13">
        <v>30488464</v>
      </c>
      <c r="D381" s="12" t="s">
        <v>99</v>
      </c>
      <c r="E381" s="12" t="s">
        <v>1686</v>
      </c>
      <c r="F381" s="12">
        <v>33</v>
      </c>
      <c r="G381" s="12">
        <v>33</v>
      </c>
      <c r="H381" s="12" t="s">
        <v>109</v>
      </c>
      <c r="I381" s="12" t="s">
        <v>122</v>
      </c>
      <c r="J381" s="12"/>
      <c r="K381" s="12" t="s">
        <v>1399</v>
      </c>
      <c r="L381" s="12" t="s">
        <v>71</v>
      </c>
      <c r="M381" s="75">
        <v>150000000</v>
      </c>
      <c r="N381" s="16">
        <v>136500000</v>
      </c>
      <c r="O381" s="16">
        <v>0</v>
      </c>
      <c r="P381" s="18">
        <f t="shared" si="10"/>
        <v>0</v>
      </c>
    </row>
    <row r="382" spans="2:16" x14ac:dyDescent="0.25">
      <c r="B382" s="11">
        <v>380</v>
      </c>
      <c r="C382" s="13">
        <v>40001628</v>
      </c>
      <c r="D382" s="12" t="s">
        <v>99</v>
      </c>
      <c r="E382" s="12" t="s">
        <v>1687</v>
      </c>
      <c r="F382" s="12">
        <v>33</v>
      </c>
      <c r="G382" s="12">
        <v>33</v>
      </c>
      <c r="H382" s="12" t="s">
        <v>109</v>
      </c>
      <c r="I382" s="12" t="s">
        <v>122</v>
      </c>
      <c r="J382" s="12"/>
      <c r="K382" s="12" t="s">
        <v>1399</v>
      </c>
      <c r="L382" s="12" t="s">
        <v>71</v>
      </c>
      <c r="M382" s="75">
        <v>600000000</v>
      </c>
      <c r="N382" s="16">
        <v>320000000</v>
      </c>
      <c r="O382" s="16">
        <v>0</v>
      </c>
      <c r="P382" s="18">
        <f t="shared" si="10"/>
        <v>0</v>
      </c>
    </row>
    <row r="383" spans="2:16" x14ac:dyDescent="0.25">
      <c r="B383" s="11">
        <v>381</v>
      </c>
      <c r="C383" s="13">
        <v>40001109</v>
      </c>
      <c r="D383" s="12" t="s">
        <v>99</v>
      </c>
      <c r="E383" s="12" t="s">
        <v>1688</v>
      </c>
      <c r="F383" s="12">
        <v>33</v>
      </c>
      <c r="G383" s="12">
        <v>33</v>
      </c>
      <c r="H383" s="12" t="s">
        <v>109</v>
      </c>
      <c r="I383" s="12" t="s">
        <v>122</v>
      </c>
      <c r="J383" s="12"/>
      <c r="K383" s="12" t="s">
        <v>1399</v>
      </c>
      <c r="L383" s="12" t="s">
        <v>71</v>
      </c>
      <c r="M383" s="75">
        <v>161203000</v>
      </c>
      <c r="N383" s="16">
        <v>161203000</v>
      </c>
      <c r="O383" s="16">
        <v>0</v>
      </c>
      <c r="P383" s="18">
        <f t="shared" si="10"/>
        <v>0</v>
      </c>
    </row>
    <row r="384" spans="2:16" x14ac:dyDescent="0.25">
      <c r="B384" s="11">
        <v>382</v>
      </c>
      <c r="C384" s="13">
        <v>34</v>
      </c>
      <c r="D384" s="12" t="s">
        <v>119</v>
      </c>
      <c r="E384" s="12" t="s">
        <v>1689</v>
      </c>
      <c r="F384" s="12">
        <v>34</v>
      </c>
      <c r="G384" s="12">
        <v>34</v>
      </c>
      <c r="H384" s="12" t="s">
        <v>109</v>
      </c>
      <c r="I384" s="12" t="s">
        <v>122</v>
      </c>
      <c r="J384" s="12"/>
      <c r="K384" s="12" t="s">
        <v>1399</v>
      </c>
      <c r="L384" s="12" t="s">
        <v>71</v>
      </c>
      <c r="M384" s="75">
        <v>4891462697</v>
      </c>
      <c r="N384" s="16">
        <v>4891462697</v>
      </c>
      <c r="O384" s="16">
        <v>4891462697</v>
      </c>
      <c r="P384" s="18">
        <f t="shared" si="10"/>
        <v>1</v>
      </c>
    </row>
  </sheetData>
  <mergeCells count="1">
    <mergeCell ref="AB1:AC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201B8-D206-4E43-A124-F0366B0BF3C5}">
  <dimension ref="A1:M22"/>
  <sheetViews>
    <sheetView topLeftCell="B1" workbookViewId="0">
      <selection activeCell="I3" sqref="I3:M21"/>
    </sheetView>
  </sheetViews>
  <sheetFormatPr baseColWidth="10" defaultRowHeight="15" x14ac:dyDescent="0.25"/>
  <cols>
    <col min="1" max="1" width="51.7109375" bestFit="1" customWidth="1"/>
    <col min="2" max="2" width="13.85546875" bestFit="1" customWidth="1"/>
    <col min="3" max="3" width="21.7109375" bestFit="1" customWidth="1"/>
    <col min="4" max="4" width="19.7109375" bestFit="1" customWidth="1"/>
    <col min="9" max="9" width="49.5703125" bestFit="1" customWidth="1"/>
    <col min="10" max="10" width="38.140625" bestFit="1" customWidth="1"/>
    <col min="11" max="11" width="34.140625" bestFit="1" customWidth="1"/>
  </cols>
  <sheetData>
    <row r="1" spans="1:13" ht="15.75" thickBot="1" x14ac:dyDescent="0.3"/>
    <row r="2" spans="1:13" ht="16.5" thickBot="1" x14ac:dyDescent="0.3">
      <c r="A2" s="43" t="s">
        <v>0</v>
      </c>
      <c r="B2" s="44" t="s">
        <v>93</v>
      </c>
      <c r="C2" s="43" t="s">
        <v>1701</v>
      </c>
      <c r="D2" s="43" t="s">
        <v>1703</v>
      </c>
      <c r="E2" s="43" t="s">
        <v>1702</v>
      </c>
      <c r="I2" s="56" t="s">
        <v>1690</v>
      </c>
      <c r="J2" s="57" t="s">
        <v>1705</v>
      </c>
      <c r="K2" s="57" t="s">
        <v>1704</v>
      </c>
      <c r="L2" s="57" t="s">
        <v>1696</v>
      </c>
      <c r="M2" s="57" t="s">
        <v>1697</v>
      </c>
    </row>
    <row r="3" spans="1:13" ht="24" thickBot="1" x14ac:dyDescent="0.3">
      <c r="A3" s="45" t="s">
        <v>26</v>
      </c>
      <c r="B3" s="46">
        <v>98</v>
      </c>
      <c r="C3" s="53" t="e">
        <f>+VLOOKUP(A3,#REF!,2,0)</f>
        <v>#REF!</v>
      </c>
      <c r="D3" s="53" t="e">
        <f>+VLOOKUP(A3,#REF!,3,0)</f>
        <v>#REF!</v>
      </c>
      <c r="E3" s="47" t="e">
        <f t="shared" ref="E3:E22" si="0">+D3/C3</f>
        <v>#REF!</v>
      </c>
      <c r="I3" s="58" t="s">
        <v>78</v>
      </c>
      <c r="J3" s="59" t="e">
        <f>+VLOOKUP(I3,$A$2:$E$22,5,0)</f>
        <v>#REF!</v>
      </c>
      <c r="K3" s="59">
        <v>0.02</v>
      </c>
      <c r="L3" s="59" t="e">
        <f>+J3-K3</f>
        <v>#REF!</v>
      </c>
      <c r="M3" s="65"/>
    </row>
    <row r="4" spans="1:13" ht="24" thickBot="1" x14ac:dyDescent="0.3">
      <c r="A4" s="48" t="s">
        <v>55</v>
      </c>
      <c r="B4" s="49">
        <v>149</v>
      </c>
      <c r="C4" s="53" t="e">
        <f>+VLOOKUP(A4,#REF!,2,0)</f>
        <v>#REF!</v>
      </c>
      <c r="D4" s="53" t="e">
        <f>+VLOOKUP(A4,#REF!,3,0)</f>
        <v>#REF!</v>
      </c>
      <c r="E4" s="47" t="e">
        <f t="shared" si="0"/>
        <v>#REF!</v>
      </c>
      <c r="I4" s="61" t="s">
        <v>55</v>
      </c>
      <c r="J4" s="59" t="e">
        <f t="shared" ref="J4:J21" si="1">+VLOOKUP(I4,$A$2:$E$22,5,0)</f>
        <v>#REF!</v>
      </c>
      <c r="K4" s="62">
        <v>0.67</v>
      </c>
      <c r="L4" s="59" t="e">
        <f t="shared" ref="L4:L21" si="2">+J4-K4</f>
        <v>#REF!</v>
      </c>
      <c r="M4" s="63"/>
    </row>
    <row r="5" spans="1:13" ht="24" thickBot="1" x14ac:dyDescent="0.3">
      <c r="A5" s="48" t="s">
        <v>65</v>
      </c>
      <c r="B5" s="49">
        <v>53</v>
      </c>
      <c r="C5" s="53" t="e">
        <f>+VLOOKUP(A5,#REF!,2,0)</f>
        <v>#REF!</v>
      </c>
      <c r="D5" s="53" t="e">
        <f>+VLOOKUP(A5,#REF!,3,0)</f>
        <v>#REF!</v>
      </c>
      <c r="E5" s="47" t="e">
        <f t="shared" si="0"/>
        <v>#REF!</v>
      </c>
      <c r="I5" s="61" t="s">
        <v>13</v>
      </c>
      <c r="J5" s="59" t="e">
        <f t="shared" si="1"/>
        <v>#REF!</v>
      </c>
      <c r="K5" s="62">
        <v>0.43</v>
      </c>
      <c r="L5" s="59" t="e">
        <f t="shared" si="2"/>
        <v>#REF!</v>
      </c>
      <c r="M5" s="63"/>
    </row>
    <row r="6" spans="1:13" ht="24" thickBot="1" x14ac:dyDescent="0.3">
      <c r="A6" s="48" t="s">
        <v>50</v>
      </c>
      <c r="B6" s="49">
        <v>44</v>
      </c>
      <c r="C6" s="53" t="e">
        <f>+VLOOKUP(A6,#REF!,2,0)</f>
        <v>#REF!</v>
      </c>
      <c r="D6" s="53" t="e">
        <f>+VLOOKUP(A6,#REF!,3,0)</f>
        <v>#REF!</v>
      </c>
      <c r="E6" s="47" t="e">
        <f t="shared" si="0"/>
        <v>#REF!</v>
      </c>
      <c r="I6" s="61" t="s">
        <v>65</v>
      </c>
      <c r="J6" s="59" t="e">
        <f t="shared" si="1"/>
        <v>#REF!</v>
      </c>
      <c r="K6" s="62">
        <v>0.57999999999999996</v>
      </c>
      <c r="L6" s="59" t="e">
        <f t="shared" si="2"/>
        <v>#REF!</v>
      </c>
      <c r="M6" s="63"/>
    </row>
    <row r="7" spans="1:13" ht="24" thickBot="1" x14ac:dyDescent="0.3">
      <c r="A7" s="48" t="s">
        <v>39</v>
      </c>
      <c r="B7" s="49">
        <v>98</v>
      </c>
      <c r="C7" s="53" t="e">
        <f>+VLOOKUP(A7,#REF!,2,0)</f>
        <v>#REF!</v>
      </c>
      <c r="D7" s="53" t="e">
        <f>+VLOOKUP(A7,#REF!,3,0)</f>
        <v>#REF!</v>
      </c>
      <c r="E7" s="47" t="e">
        <f t="shared" si="0"/>
        <v>#REF!</v>
      </c>
      <c r="I7" s="61" t="s">
        <v>70</v>
      </c>
      <c r="J7" s="59" t="e">
        <f t="shared" si="1"/>
        <v>#REF!</v>
      </c>
      <c r="K7" s="62">
        <v>0.52</v>
      </c>
      <c r="L7" s="59" t="e">
        <f t="shared" si="2"/>
        <v>#REF!</v>
      </c>
      <c r="M7" s="63"/>
    </row>
    <row r="8" spans="1:13" ht="24" thickBot="1" x14ac:dyDescent="0.3">
      <c r="A8" s="48" t="s">
        <v>70</v>
      </c>
      <c r="B8" s="49">
        <v>420</v>
      </c>
      <c r="C8" s="53" t="e">
        <f>+VLOOKUP(A8,#REF!,2,0)</f>
        <v>#REF!</v>
      </c>
      <c r="D8" s="53" t="e">
        <f>+VLOOKUP(A8,#REF!,3,0)</f>
        <v>#REF!</v>
      </c>
      <c r="E8" s="47" t="e">
        <f t="shared" si="0"/>
        <v>#REF!</v>
      </c>
      <c r="I8" s="61" t="s">
        <v>10</v>
      </c>
      <c r="J8" s="59" t="e">
        <f t="shared" si="1"/>
        <v>#REF!</v>
      </c>
      <c r="K8" s="62">
        <v>0.26</v>
      </c>
      <c r="L8" s="59" t="e">
        <f t="shared" si="2"/>
        <v>#REF!</v>
      </c>
      <c r="M8" s="63"/>
    </row>
    <row r="9" spans="1:13" ht="24" thickBot="1" x14ac:dyDescent="0.3">
      <c r="A9" s="48" t="s">
        <v>2</v>
      </c>
      <c r="B9" s="49">
        <v>33</v>
      </c>
      <c r="C9" s="53" t="e">
        <f>+VLOOKUP(A9,#REF!,2,0)</f>
        <v>#REF!</v>
      </c>
      <c r="D9" s="53" t="e">
        <f>+VLOOKUP(A9,#REF!,3,0)</f>
        <v>#REF!</v>
      </c>
      <c r="E9" s="47" t="e">
        <f t="shared" si="0"/>
        <v>#REF!</v>
      </c>
      <c r="I9" s="61" t="s">
        <v>50</v>
      </c>
      <c r="J9" s="59" t="e">
        <f t="shared" si="1"/>
        <v>#REF!</v>
      </c>
      <c r="K9" s="62">
        <v>0.52</v>
      </c>
      <c r="L9" s="59" t="e">
        <f t="shared" si="2"/>
        <v>#REF!</v>
      </c>
      <c r="M9" s="63"/>
    </row>
    <row r="10" spans="1:13" ht="24" thickBot="1" x14ac:dyDescent="0.3">
      <c r="A10" s="48" t="s">
        <v>32</v>
      </c>
      <c r="B10" s="49">
        <v>96</v>
      </c>
      <c r="C10" s="53" t="e">
        <f>+VLOOKUP(A10,#REF!,2,0)</f>
        <v>#REF!</v>
      </c>
      <c r="D10" s="53" t="e">
        <f>+VLOOKUP(A10,#REF!,3,0)</f>
        <v>#REF!</v>
      </c>
      <c r="E10" s="47" t="e">
        <f t="shared" si="0"/>
        <v>#REF!</v>
      </c>
      <c r="I10" s="61" t="s">
        <v>32</v>
      </c>
      <c r="J10" s="59" t="e">
        <f t="shared" si="1"/>
        <v>#REF!</v>
      </c>
      <c r="K10" s="62">
        <v>0.56999999999999995</v>
      </c>
      <c r="L10" s="59" t="e">
        <f t="shared" si="2"/>
        <v>#REF!</v>
      </c>
      <c r="M10" s="63"/>
    </row>
    <row r="11" spans="1:13" ht="24" thickBot="1" x14ac:dyDescent="0.3">
      <c r="A11" s="48" t="s">
        <v>19</v>
      </c>
      <c r="B11" s="49">
        <v>146</v>
      </c>
      <c r="C11" s="53" t="e">
        <f>+VLOOKUP(A11,#REF!,2,0)</f>
        <v>#REF!</v>
      </c>
      <c r="D11" s="53" t="e">
        <f>+VLOOKUP(A11,#REF!,3,0)</f>
        <v>#REF!</v>
      </c>
      <c r="E11" s="47" t="e">
        <f t="shared" si="0"/>
        <v>#REF!</v>
      </c>
      <c r="I11" s="61" t="s">
        <v>68</v>
      </c>
      <c r="J11" s="59" t="e">
        <f t="shared" si="1"/>
        <v>#REF!</v>
      </c>
      <c r="K11" s="62">
        <v>0.65</v>
      </c>
      <c r="L11" s="59" t="e">
        <f t="shared" si="2"/>
        <v>#REF!</v>
      </c>
      <c r="M11" s="63"/>
    </row>
    <row r="12" spans="1:13" ht="24" thickBot="1" x14ac:dyDescent="0.3">
      <c r="A12" s="48" t="s">
        <v>13</v>
      </c>
      <c r="B12" s="49">
        <v>92</v>
      </c>
      <c r="C12" s="53" t="e">
        <f>+VLOOKUP(A12,#REF!,2,0)</f>
        <v>#REF!</v>
      </c>
      <c r="D12" s="53" t="e">
        <f>+VLOOKUP(A12,#REF!,3,0)</f>
        <v>#REF!</v>
      </c>
      <c r="E12" s="47" t="e">
        <f t="shared" si="0"/>
        <v>#REF!</v>
      </c>
      <c r="I12" s="61" t="s">
        <v>39</v>
      </c>
      <c r="J12" s="59" t="e">
        <f t="shared" si="1"/>
        <v>#REF!</v>
      </c>
      <c r="K12" s="62">
        <v>0.63</v>
      </c>
      <c r="L12" s="59" t="e">
        <f t="shared" si="2"/>
        <v>#REF!</v>
      </c>
      <c r="M12" s="63"/>
    </row>
    <row r="13" spans="1:13" ht="24" thickBot="1" x14ac:dyDescent="0.3">
      <c r="A13" s="48" t="s">
        <v>68</v>
      </c>
      <c r="B13" s="49">
        <v>12</v>
      </c>
      <c r="C13" s="53" t="e">
        <f>+VLOOKUP(A13,#REF!,2,0)</f>
        <v>#REF!</v>
      </c>
      <c r="D13" s="53" t="e">
        <f>+VLOOKUP(A13,#REF!,3,0)</f>
        <v>#REF!</v>
      </c>
      <c r="E13" s="47" t="e">
        <f t="shared" si="0"/>
        <v>#REF!</v>
      </c>
      <c r="I13" s="61" t="s">
        <v>2</v>
      </c>
      <c r="J13" s="59" t="e">
        <f t="shared" si="1"/>
        <v>#REF!</v>
      </c>
      <c r="K13" s="62">
        <v>0.48</v>
      </c>
      <c r="L13" s="59" t="e">
        <f t="shared" si="2"/>
        <v>#REF!</v>
      </c>
      <c r="M13" s="63"/>
    </row>
    <row r="14" spans="1:13" ht="24" thickBot="1" x14ac:dyDescent="0.3">
      <c r="A14" s="48" t="s">
        <v>62</v>
      </c>
      <c r="B14" s="49">
        <v>95</v>
      </c>
      <c r="C14" s="53" t="e">
        <f>+VLOOKUP(A14,#REF!,2,0)</f>
        <v>#REF!</v>
      </c>
      <c r="D14" s="53" t="e">
        <f>+VLOOKUP(A14,#REF!,3,0)</f>
        <v>#REF!</v>
      </c>
      <c r="E14" s="47" t="e">
        <f t="shared" si="0"/>
        <v>#REF!</v>
      </c>
      <c r="I14" s="61" t="s">
        <v>19</v>
      </c>
      <c r="J14" s="59" t="e">
        <f t="shared" si="1"/>
        <v>#REF!</v>
      </c>
      <c r="K14" s="62">
        <v>0.63</v>
      </c>
      <c r="L14" s="59" t="e">
        <f t="shared" si="2"/>
        <v>#REF!</v>
      </c>
      <c r="M14" s="63"/>
    </row>
    <row r="15" spans="1:13" ht="24" thickBot="1" x14ac:dyDescent="0.3">
      <c r="A15" s="48" t="s">
        <v>35</v>
      </c>
      <c r="B15" s="49">
        <v>34</v>
      </c>
      <c r="C15" s="53" t="e">
        <f>+VLOOKUP(A15,#REF!,2,0)</f>
        <v>#REF!</v>
      </c>
      <c r="D15" s="53" t="e">
        <f>+VLOOKUP(A15,#REF!,3,0)</f>
        <v>#REF!</v>
      </c>
      <c r="E15" s="47" t="e">
        <f t="shared" si="0"/>
        <v>#REF!</v>
      </c>
      <c r="I15" s="61" t="s">
        <v>37</v>
      </c>
      <c r="J15" s="59" t="e">
        <f t="shared" si="1"/>
        <v>#REF!</v>
      </c>
      <c r="K15" s="62">
        <v>0.46</v>
      </c>
      <c r="L15" s="59" t="e">
        <f t="shared" si="2"/>
        <v>#REF!</v>
      </c>
      <c r="M15" s="63"/>
    </row>
    <row r="16" spans="1:13" ht="24" thickBot="1" x14ac:dyDescent="0.3">
      <c r="A16" s="48" t="s">
        <v>10</v>
      </c>
      <c r="B16" s="49">
        <v>3</v>
      </c>
      <c r="C16" s="53" t="e">
        <f>+VLOOKUP(A16,#REF!,2,0)</f>
        <v>#REF!</v>
      </c>
      <c r="D16" s="53" t="e">
        <f>+VLOOKUP(A16,#REF!,3,0)</f>
        <v>#REF!</v>
      </c>
      <c r="E16" s="47" t="e">
        <f t="shared" si="0"/>
        <v>#REF!</v>
      </c>
      <c r="I16" s="61" t="s">
        <v>8</v>
      </c>
      <c r="J16" s="59" t="e">
        <f t="shared" si="1"/>
        <v>#REF!</v>
      </c>
      <c r="K16" s="62">
        <v>0.42</v>
      </c>
      <c r="L16" s="59" t="e">
        <f t="shared" si="2"/>
        <v>#REF!</v>
      </c>
      <c r="M16" s="63"/>
    </row>
    <row r="17" spans="1:13" ht="24" thickBot="1" x14ac:dyDescent="0.3">
      <c r="A17" s="48" t="s">
        <v>37</v>
      </c>
      <c r="B17" s="49">
        <v>9</v>
      </c>
      <c r="C17" s="53" t="e">
        <f>+VLOOKUP(A17,#REF!,2,0)</f>
        <v>#REF!</v>
      </c>
      <c r="D17" s="53" t="e">
        <f>+VLOOKUP(A17,#REF!,3,0)</f>
        <v>#REF!</v>
      </c>
      <c r="E17" s="47" t="e">
        <f t="shared" si="0"/>
        <v>#REF!</v>
      </c>
      <c r="I17" s="61" t="s">
        <v>48</v>
      </c>
      <c r="J17" s="59" t="e">
        <f t="shared" si="1"/>
        <v>#REF!</v>
      </c>
      <c r="K17" s="62">
        <v>0.34</v>
      </c>
      <c r="L17" s="59" t="e">
        <f t="shared" si="2"/>
        <v>#REF!</v>
      </c>
      <c r="M17" s="63"/>
    </row>
    <row r="18" spans="1:13" ht="24" thickBot="1" x14ac:dyDescent="0.3">
      <c r="A18" s="48" t="s">
        <v>78</v>
      </c>
      <c r="B18" s="49">
        <v>3</v>
      </c>
      <c r="C18" s="53" t="e">
        <f>+VLOOKUP(A18,#REF!,2,0)</f>
        <v>#REF!</v>
      </c>
      <c r="D18" s="53" t="e">
        <f>+VLOOKUP(A18,#REF!,3,0)</f>
        <v>#REF!</v>
      </c>
      <c r="E18" s="47" t="e">
        <f t="shared" si="0"/>
        <v>#REF!</v>
      </c>
      <c r="I18" s="61" t="s">
        <v>26</v>
      </c>
      <c r="J18" s="59" t="e">
        <f t="shared" si="1"/>
        <v>#REF!</v>
      </c>
      <c r="K18" s="62">
        <v>0.69</v>
      </c>
      <c r="L18" s="59" t="e">
        <f t="shared" si="2"/>
        <v>#REF!</v>
      </c>
      <c r="M18" s="63"/>
    </row>
    <row r="19" spans="1:13" ht="24" thickBot="1" x14ac:dyDescent="0.3">
      <c r="A19" s="48" t="s">
        <v>48</v>
      </c>
      <c r="B19" s="49">
        <v>23</v>
      </c>
      <c r="C19" s="53" t="e">
        <f>+VLOOKUP(A19,#REF!,2,0)</f>
        <v>#REF!</v>
      </c>
      <c r="D19" s="53" t="e">
        <f>+VLOOKUP(A19,#REF!,3,0)</f>
        <v>#REF!</v>
      </c>
      <c r="E19" s="47" t="e">
        <f t="shared" si="0"/>
        <v>#REF!</v>
      </c>
      <c r="I19" s="61" t="s">
        <v>35</v>
      </c>
      <c r="J19" s="59" t="e">
        <f t="shared" si="1"/>
        <v>#REF!</v>
      </c>
      <c r="K19" s="62">
        <v>1</v>
      </c>
      <c r="L19" s="59" t="e">
        <f t="shared" si="2"/>
        <v>#REF!</v>
      </c>
      <c r="M19" s="63"/>
    </row>
    <row r="20" spans="1:13" ht="24" thickBot="1" x14ac:dyDescent="0.3">
      <c r="A20" s="48" t="s">
        <v>76</v>
      </c>
      <c r="B20" s="49">
        <v>12</v>
      </c>
      <c r="C20" s="53" t="e">
        <f>+VLOOKUP(A20,#REF!,2,0)</f>
        <v>#REF!</v>
      </c>
      <c r="D20" s="53" t="e">
        <f>+VLOOKUP(A20,#REF!,3,0)</f>
        <v>#REF!</v>
      </c>
      <c r="E20" s="47" t="e">
        <f t="shared" si="0"/>
        <v>#REF!</v>
      </c>
      <c r="I20" s="61" t="s">
        <v>76</v>
      </c>
      <c r="J20" s="59" t="e">
        <f t="shared" si="1"/>
        <v>#REF!</v>
      </c>
      <c r="K20" s="62">
        <v>0.87</v>
      </c>
      <c r="L20" s="59" t="e">
        <f t="shared" si="2"/>
        <v>#REF!</v>
      </c>
      <c r="M20" s="63"/>
    </row>
    <row r="21" spans="1:13" ht="24" thickBot="1" x14ac:dyDescent="0.3">
      <c r="A21" s="48" t="s">
        <v>8</v>
      </c>
      <c r="B21" s="49">
        <v>4</v>
      </c>
      <c r="C21" s="53" t="e">
        <f>+VLOOKUP(A21,#REF!,2,0)</f>
        <v>#REF!</v>
      </c>
      <c r="D21" s="53" t="e">
        <f>+VLOOKUP(A21,#REF!,3,0)</f>
        <v>#REF!</v>
      </c>
      <c r="E21" s="47" t="e">
        <f t="shared" si="0"/>
        <v>#REF!</v>
      </c>
      <c r="I21" s="61" t="s">
        <v>62</v>
      </c>
      <c r="J21" s="59" t="e">
        <f t="shared" si="1"/>
        <v>#REF!</v>
      </c>
      <c r="K21" s="62">
        <v>0.63</v>
      </c>
      <c r="L21" s="59" t="e">
        <f t="shared" si="2"/>
        <v>#REF!</v>
      </c>
      <c r="M21" s="63"/>
    </row>
    <row r="22" spans="1:13" ht="16.5" thickBot="1" x14ac:dyDescent="0.3">
      <c r="A22" s="50" t="s">
        <v>124</v>
      </c>
      <c r="B22" s="51">
        <f>+SUM(B3:B21)</f>
        <v>1424</v>
      </c>
      <c r="C22" s="54" t="e">
        <f>+SUM(C3:C21)</f>
        <v>#REF!</v>
      </c>
      <c r="D22" s="54" t="e">
        <f>+SUM(D3:D21)</f>
        <v>#REF!</v>
      </c>
      <c r="E22" s="52" t="e">
        <f t="shared" si="0"/>
        <v>#REF!</v>
      </c>
    </row>
  </sheetData>
  <sortState xmlns:xlrd2="http://schemas.microsoft.com/office/spreadsheetml/2017/richdata2" ref="I3:M21">
    <sortCondition descending="1" ref="L3:L2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B1:AG32"/>
  <sheetViews>
    <sheetView topLeftCell="N1" zoomScale="80" zoomScaleNormal="80" workbookViewId="0"/>
  </sheetViews>
  <sheetFormatPr baseColWidth="10" defaultColWidth="11.42578125" defaultRowHeight="15" x14ac:dyDescent="0.25"/>
  <cols>
    <col min="1" max="1" width="11.42578125" style="1"/>
    <col min="2" max="2" width="3.5703125" style="1" bestFit="1" customWidth="1"/>
    <col min="3" max="3" width="8" style="1" bestFit="1" customWidth="1"/>
    <col min="4" max="4" width="10.42578125" style="1" bestFit="1" customWidth="1"/>
    <col min="5" max="5" width="64.7109375" style="1" customWidth="1"/>
    <col min="6" max="6" width="23" style="1" bestFit="1" customWidth="1"/>
    <col min="7" max="7" width="25.85546875" style="1" hidden="1" customWidth="1"/>
    <col min="8" max="11" width="11.42578125" style="1"/>
    <col min="12" max="12" width="28.7109375" style="1" bestFit="1" customWidth="1"/>
    <col min="13" max="14" width="16.28515625" style="1" bestFit="1" customWidth="1"/>
    <col min="15" max="15" width="14.28515625" style="1" bestFit="1" customWidth="1"/>
    <col min="16" max="16" width="10.28515625" style="29" customWidth="1"/>
    <col min="17" max="18" width="11.42578125" style="1"/>
    <col min="19" max="19" width="28.7109375" style="1" customWidth="1"/>
    <col min="20" max="20" width="10.7109375" style="1" bestFit="1" customWidth="1"/>
    <col min="21" max="22" width="14.28515625" style="1" bestFit="1" customWidth="1"/>
    <col min="23" max="23" width="13" style="1" bestFit="1" customWidth="1"/>
    <col min="24" max="27" width="11.42578125" style="1"/>
    <col min="28" max="28" width="29.42578125" style="1" customWidth="1"/>
    <col min="29" max="29" width="29" style="1" customWidth="1"/>
    <col min="30" max="30" width="11.42578125" style="1"/>
    <col min="31" max="32" width="14.28515625" style="1" bestFit="1" customWidth="1"/>
    <col min="33" max="16384" width="11.42578125" style="1"/>
  </cols>
  <sheetData>
    <row r="1" spans="2:33" ht="27" customHeight="1" thickBot="1" x14ac:dyDescent="0.3">
      <c r="M1" s="5"/>
      <c r="N1" s="5"/>
      <c r="S1" s="6" t="s">
        <v>1709</v>
      </c>
      <c r="AB1" s="6" t="s">
        <v>80</v>
      </c>
    </row>
    <row r="2" spans="2:33" ht="22.5" x14ac:dyDescent="0.25">
      <c r="B2" s="7" t="s">
        <v>81</v>
      </c>
      <c r="C2" s="8" t="s">
        <v>82</v>
      </c>
      <c r="D2" s="8" t="s">
        <v>83</v>
      </c>
      <c r="E2" s="8" t="s">
        <v>84</v>
      </c>
      <c r="F2" s="8" t="s">
        <v>85</v>
      </c>
      <c r="G2" s="8" t="s">
        <v>85</v>
      </c>
      <c r="H2" s="8" t="s">
        <v>86</v>
      </c>
      <c r="I2" s="8" t="s">
        <v>87</v>
      </c>
      <c r="J2" s="8" t="s">
        <v>88</v>
      </c>
      <c r="K2" s="8" t="s">
        <v>89</v>
      </c>
      <c r="L2" s="8" t="s">
        <v>90</v>
      </c>
      <c r="M2" s="8" t="s">
        <v>91</v>
      </c>
      <c r="N2" s="8" t="s">
        <v>1</v>
      </c>
      <c r="O2" s="8" t="s">
        <v>1708</v>
      </c>
      <c r="P2" s="30" t="s">
        <v>92</v>
      </c>
      <c r="S2" s="7" t="s">
        <v>90</v>
      </c>
      <c r="T2" s="8" t="s">
        <v>93</v>
      </c>
      <c r="U2" s="8" t="s">
        <v>94</v>
      </c>
      <c r="V2" s="8" t="s">
        <v>1</v>
      </c>
      <c r="W2" s="8" t="s">
        <v>1708</v>
      </c>
      <c r="X2" s="9" t="s">
        <v>95</v>
      </c>
      <c r="AB2" s="7" t="s">
        <v>96</v>
      </c>
      <c r="AC2" s="10" t="s">
        <v>97</v>
      </c>
      <c r="AD2" s="8" t="s">
        <v>93</v>
      </c>
      <c r="AE2" s="8" t="s">
        <v>94</v>
      </c>
      <c r="AF2" s="8" t="s">
        <v>1</v>
      </c>
      <c r="AG2" s="9" t="s">
        <v>98</v>
      </c>
    </row>
    <row r="3" spans="2:33" ht="22.5" x14ac:dyDescent="0.25">
      <c r="B3" s="11">
        <v>1</v>
      </c>
      <c r="C3" s="14">
        <v>30125721</v>
      </c>
      <c r="D3" s="14" t="s">
        <v>99</v>
      </c>
      <c r="E3" s="14" t="s">
        <v>100</v>
      </c>
      <c r="F3" s="14" t="s">
        <v>101</v>
      </c>
      <c r="G3" s="14">
        <v>31</v>
      </c>
      <c r="H3" s="14" t="s">
        <v>102</v>
      </c>
      <c r="I3" s="14" t="s">
        <v>103</v>
      </c>
      <c r="J3" s="14" t="s">
        <v>104</v>
      </c>
      <c r="K3" s="14" t="s">
        <v>105</v>
      </c>
      <c r="L3" s="14" t="s">
        <v>3</v>
      </c>
      <c r="M3" s="16">
        <v>539998600</v>
      </c>
      <c r="N3" s="16">
        <v>49998600</v>
      </c>
      <c r="O3" s="16">
        <v>47000000</v>
      </c>
      <c r="P3" s="18">
        <f>+O3/N3</f>
        <v>0.94002632073698067</v>
      </c>
      <c r="S3" s="17" t="s">
        <v>3</v>
      </c>
      <c r="T3" s="15">
        <f>+COUNTIF($L$2:$L$32,S3)</f>
        <v>5</v>
      </c>
      <c r="U3" s="16">
        <f>+SUMIF($L$3:$L$32,S3,$M$3:$M$32)</f>
        <v>16786530324</v>
      </c>
      <c r="V3" s="16">
        <f>+SUMIF($L$3:$L$32,S3,$N$3:$N$32)</f>
        <v>15936355324</v>
      </c>
      <c r="W3" s="16">
        <f>+SUMIF($L$3:$L$32,S3,$O$3:$O$32)</f>
        <v>5247515118</v>
      </c>
      <c r="X3" s="18">
        <f t="shared" ref="X3:X8" si="0">+W3/V3</f>
        <v>0.32927950031945458</v>
      </c>
      <c r="AB3" s="17">
        <v>24</v>
      </c>
      <c r="AC3" s="19" t="s">
        <v>106</v>
      </c>
      <c r="AD3" s="15">
        <f>+COUNTIF($G$2:$G$32,AB3)</f>
        <v>15</v>
      </c>
      <c r="AE3" s="16">
        <f>+SUMIF($G$3:$G$32,AB3,$M$3:$M$32)</f>
        <v>3791575695</v>
      </c>
      <c r="AF3" s="16">
        <f>+SUMIF($G$3:$G$32,AB3,$N$3:$N$32)</f>
        <v>3752125095</v>
      </c>
      <c r="AG3" s="18">
        <f>+AF3/$AF$7</f>
        <v>0.15299618464502759</v>
      </c>
    </row>
    <row r="4" spans="2:33" x14ac:dyDescent="0.25">
      <c r="B4" s="11">
        <v>2</v>
      </c>
      <c r="C4" s="14">
        <v>30460071</v>
      </c>
      <c r="D4" s="14" t="s">
        <v>99</v>
      </c>
      <c r="E4" s="14" t="s">
        <v>107</v>
      </c>
      <c r="F4" s="14" t="s">
        <v>108</v>
      </c>
      <c r="G4" s="14">
        <v>31</v>
      </c>
      <c r="H4" s="14" t="s">
        <v>109</v>
      </c>
      <c r="I4" s="14" t="s">
        <v>103</v>
      </c>
      <c r="J4" s="14" t="s">
        <v>104</v>
      </c>
      <c r="K4" s="14" t="s">
        <v>110</v>
      </c>
      <c r="L4" s="14" t="s">
        <v>3</v>
      </c>
      <c r="M4" s="16">
        <v>230000000</v>
      </c>
      <c r="N4" s="16">
        <v>110200000</v>
      </c>
      <c r="O4" s="16">
        <v>4020000</v>
      </c>
      <c r="P4" s="18">
        <f t="shared" ref="P4:P32" si="1">+O4/N4</f>
        <v>3.647912885662432E-2</v>
      </c>
      <c r="S4" s="17" t="s">
        <v>5</v>
      </c>
      <c r="T4" s="15">
        <f>+COUNTIF($L$2:$L$32,S4)</f>
        <v>18</v>
      </c>
      <c r="U4" s="16">
        <f>+SUMIF($L$3:$L$32,S4,$M$3:$M$32)</f>
        <v>7623385174</v>
      </c>
      <c r="V4" s="16">
        <f>+SUMIF($L$3:$L$32,S4,$N$3:$N$32)</f>
        <v>7623384574</v>
      </c>
      <c r="W4" s="16">
        <f>+SUMIF($L$3:$L$32,S4,$O$3:$O$32)</f>
        <v>4045437185</v>
      </c>
      <c r="X4" s="18">
        <f t="shared" si="0"/>
        <v>0.5306615645230861</v>
      </c>
      <c r="AB4" s="17">
        <v>31</v>
      </c>
      <c r="AC4" s="20" t="s">
        <v>111</v>
      </c>
      <c r="AD4" s="15">
        <f>+COUNTIF($G$2:$G$32,AB4)</f>
        <v>4</v>
      </c>
      <c r="AE4" s="16">
        <f>+SUMIF($G$3:$G$32,AB4,$M$3:$M$32)</f>
        <v>1244021940</v>
      </c>
      <c r="AF4" s="16">
        <f>+SUMIF($G$3:$G$32,AB4,$N$3:$N$32)</f>
        <v>393846940</v>
      </c>
      <c r="AG4" s="18">
        <f>+AF4/$AF$7</f>
        <v>1.6059453677175203E-2</v>
      </c>
    </row>
    <row r="5" spans="2:33" x14ac:dyDescent="0.25">
      <c r="B5" s="11">
        <v>3</v>
      </c>
      <c r="C5" s="14">
        <v>30468101</v>
      </c>
      <c r="D5" s="14" t="s">
        <v>99</v>
      </c>
      <c r="E5" s="14" t="s">
        <v>112</v>
      </c>
      <c r="F5" s="14" t="s">
        <v>101</v>
      </c>
      <c r="G5" s="14">
        <v>31</v>
      </c>
      <c r="H5" s="14" t="s">
        <v>109</v>
      </c>
      <c r="I5" s="14" t="s">
        <v>103</v>
      </c>
      <c r="J5" s="14" t="s">
        <v>104</v>
      </c>
      <c r="K5" s="14" t="s">
        <v>113</v>
      </c>
      <c r="L5" s="14" t="s">
        <v>3</v>
      </c>
      <c r="M5" s="16">
        <v>249023340</v>
      </c>
      <c r="N5" s="16">
        <v>129023340</v>
      </c>
      <c r="O5" s="16">
        <v>125152974</v>
      </c>
      <c r="P5" s="18">
        <f t="shared" si="1"/>
        <v>0.97000259022902369</v>
      </c>
      <c r="S5" s="17" t="s">
        <v>7</v>
      </c>
      <c r="T5" s="15">
        <f>+COUNTIF($L$2:$L$32,S5)</f>
        <v>2</v>
      </c>
      <c r="U5" s="16">
        <f>+SUMIF($L$3:$L$32,S5,$M$3:$M$32)</f>
        <v>697291943</v>
      </c>
      <c r="V5" s="16">
        <f>+SUMIF($L$3:$L$32,S5,$N$3:$N$32)</f>
        <v>697291943</v>
      </c>
      <c r="W5" s="16">
        <f>+SUMIF($L$3:$L$32,S5,$O$3:$O$32)</f>
        <v>21608218</v>
      </c>
      <c r="X5" s="18">
        <f t="shared" si="0"/>
        <v>3.0988767641618942E-2</v>
      </c>
      <c r="AB5" s="17">
        <v>32</v>
      </c>
      <c r="AC5" s="20" t="s">
        <v>114</v>
      </c>
      <c r="AD5" s="15">
        <f>+COUNTIF($G$2:$G$32,AB5)</f>
        <v>3</v>
      </c>
      <c r="AE5" s="16">
        <f>+SUMIF($G$3:$G$32,AB5,$M$3:$M$32)</f>
        <v>1819463574</v>
      </c>
      <c r="AF5" s="16">
        <f>+SUMIF($G$3:$G$32,AB5,$N$3:$N$32)</f>
        <v>1819463574</v>
      </c>
      <c r="AG5" s="18">
        <f>+AF5/$AF$7</f>
        <v>7.4190219642078808E-2</v>
      </c>
    </row>
    <row r="6" spans="2:33" x14ac:dyDescent="0.25">
      <c r="B6" s="11">
        <v>4</v>
      </c>
      <c r="C6" s="14">
        <v>30469144</v>
      </c>
      <c r="D6" s="14" t="s">
        <v>99</v>
      </c>
      <c r="E6" s="14" t="s">
        <v>115</v>
      </c>
      <c r="F6" s="14" t="s">
        <v>108</v>
      </c>
      <c r="G6" s="14">
        <v>31</v>
      </c>
      <c r="H6" s="14" t="s">
        <v>109</v>
      </c>
      <c r="I6" s="14" t="s">
        <v>103</v>
      </c>
      <c r="J6" s="14" t="s">
        <v>104</v>
      </c>
      <c r="K6" s="14" t="s">
        <v>116</v>
      </c>
      <c r="L6" s="14" t="s">
        <v>3</v>
      </c>
      <c r="M6" s="16">
        <v>225000000</v>
      </c>
      <c r="N6" s="16">
        <v>104625000</v>
      </c>
      <c r="O6" s="16">
        <v>34875000</v>
      </c>
      <c r="P6" s="18">
        <f t="shared" si="1"/>
        <v>0.33333333333333331</v>
      </c>
      <c r="S6" s="17" t="s">
        <v>6</v>
      </c>
      <c r="T6" s="15">
        <f>+COUNTIF($L$2:$L$32,S6)</f>
        <v>4</v>
      </c>
      <c r="U6" s="16">
        <f>+SUMIF($L$3:$L$32,S6,$M$3:$M$32)</f>
        <v>247773152</v>
      </c>
      <c r="V6" s="16">
        <f>+SUMIF($L$3:$L$32,S6,$N$3:$N$32)</f>
        <v>247773152</v>
      </c>
      <c r="W6" s="16">
        <f>+SUMIF($L$3:$L$32,S6,$O$3:$O$32)</f>
        <v>86116287</v>
      </c>
      <c r="X6" s="18">
        <f t="shared" si="0"/>
        <v>0.34756101016142377</v>
      </c>
      <c r="AB6" s="17">
        <v>33</v>
      </c>
      <c r="AC6" s="20" t="s">
        <v>117</v>
      </c>
      <c r="AD6" s="15">
        <f>+COUNTIF($G$2:$G$32,AB6)</f>
        <v>8</v>
      </c>
      <c r="AE6" s="16">
        <f>+SUMIF($G$3:$G$32,AB6,$M$3:$M$32)</f>
        <v>18558869384</v>
      </c>
      <c r="AF6" s="16">
        <f>+SUMIF($G$3:$G$32,AB6,$N$3:$N$32)</f>
        <v>18558869384</v>
      </c>
      <c r="AG6" s="18">
        <f>+AF6/$AF$7</f>
        <v>0.75675414203571845</v>
      </c>
    </row>
    <row r="7" spans="2:33" ht="15.75" thickBot="1" x14ac:dyDescent="0.3">
      <c r="B7" s="11">
        <v>5</v>
      </c>
      <c r="C7" s="14" t="s">
        <v>118</v>
      </c>
      <c r="D7" s="14" t="s">
        <v>119</v>
      </c>
      <c r="E7" s="14" t="s">
        <v>120</v>
      </c>
      <c r="F7" s="14" t="s">
        <v>121</v>
      </c>
      <c r="G7" s="14">
        <v>33</v>
      </c>
      <c r="H7" s="14" t="s">
        <v>109</v>
      </c>
      <c r="I7" s="14" t="s">
        <v>122</v>
      </c>
      <c r="J7" s="14" t="s">
        <v>104</v>
      </c>
      <c r="K7" s="14" t="s">
        <v>104</v>
      </c>
      <c r="L7" s="14" t="s">
        <v>3</v>
      </c>
      <c r="M7" s="16">
        <v>15542508384</v>
      </c>
      <c r="N7" s="16">
        <v>15542508384</v>
      </c>
      <c r="O7" s="16">
        <v>5036467144</v>
      </c>
      <c r="P7" s="18">
        <f t="shared" si="1"/>
        <v>0.32404467924783076</v>
      </c>
      <c r="S7" s="17" t="s">
        <v>4</v>
      </c>
      <c r="T7" s="15">
        <f>+COUNTIF($L$2:$L$32,S7)</f>
        <v>1</v>
      </c>
      <c r="U7" s="16">
        <f>+SUMIF($L$3:$L$32,S7,$M$3:$M$32)</f>
        <v>58950000</v>
      </c>
      <c r="V7" s="16">
        <f>+SUMIF($L$3:$L$32,S7,$N$3:$N$32)</f>
        <v>19500000</v>
      </c>
      <c r="W7" s="16">
        <f>+SUMIF($L$3:$L$32,S7,$O$3:$O$32)</f>
        <v>0</v>
      </c>
      <c r="X7" s="18">
        <f t="shared" si="0"/>
        <v>0</v>
      </c>
      <c r="AB7" s="21" t="s">
        <v>124</v>
      </c>
      <c r="AC7" s="22"/>
      <c r="AD7" s="23">
        <f>+SUM(AD3:AD6)</f>
        <v>30</v>
      </c>
      <c r="AE7" s="24">
        <f>+SUM(AE3:AE6)</f>
        <v>25413930593</v>
      </c>
      <c r="AF7" s="24">
        <f>+SUM(AF3:AF6)</f>
        <v>24524304993</v>
      </c>
      <c r="AG7" s="25">
        <f>+SUM(AG3:AG6)</f>
        <v>1</v>
      </c>
    </row>
    <row r="8" spans="2:33" ht="27" customHeight="1" thickBot="1" x14ac:dyDescent="0.3">
      <c r="B8" s="11">
        <v>6</v>
      </c>
      <c r="C8" s="14" t="s">
        <v>125</v>
      </c>
      <c r="D8" s="14" t="s">
        <v>119</v>
      </c>
      <c r="E8" s="14" t="s">
        <v>126</v>
      </c>
      <c r="F8" s="14" t="s">
        <v>127</v>
      </c>
      <c r="G8" s="14">
        <v>24</v>
      </c>
      <c r="H8" s="14" t="s">
        <v>109</v>
      </c>
      <c r="I8" s="14" t="s">
        <v>103</v>
      </c>
      <c r="J8" s="14" t="s">
        <v>104</v>
      </c>
      <c r="K8" s="14" t="s">
        <v>128</v>
      </c>
      <c r="L8" s="14" t="s">
        <v>4</v>
      </c>
      <c r="M8" s="16">
        <v>58950000</v>
      </c>
      <c r="N8" s="16">
        <v>19500000</v>
      </c>
      <c r="O8" s="16">
        <v>0</v>
      </c>
      <c r="P8" s="18">
        <f t="shared" si="1"/>
        <v>0</v>
      </c>
      <c r="S8" s="21" t="s">
        <v>124</v>
      </c>
      <c r="T8" s="23">
        <f>+SUM(T3:T7)</f>
        <v>30</v>
      </c>
      <c r="U8" s="24">
        <f>+SUM(U3:U7)</f>
        <v>25413930593</v>
      </c>
      <c r="V8" s="24">
        <f>+SUM(V3:V7)</f>
        <v>24524304993</v>
      </c>
      <c r="W8" s="24">
        <f>+SUM(W3:W7)</f>
        <v>9400676808</v>
      </c>
      <c r="X8" s="25">
        <f t="shared" si="0"/>
        <v>0.38332082441003917</v>
      </c>
    </row>
    <row r="9" spans="2:33" x14ac:dyDescent="0.25">
      <c r="B9" s="11">
        <v>7</v>
      </c>
      <c r="C9" s="14" t="s">
        <v>129</v>
      </c>
      <c r="D9" s="14" t="s">
        <v>119</v>
      </c>
      <c r="E9" s="14" t="s">
        <v>130</v>
      </c>
      <c r="F9" s="14" t="s">
        <v>127</v>
      </c>
      <c r="G9" s="14">
        <v>24</v>
      </c>
      <c r="H9" s="14" t="s">
        <v>109</v>
      </c>
      <c r="I9" s="14" t="s">
        <v>122</v>
      </c>
      <c r="J9" s="14" t="s">
        <v>104</v>
      </c>
      <c r="K9" s="14" t="s">
        <v>104</v>
      </c>
      <c r="L9" s="14" t="s">
        <v>5</v>
      </c>
      <c r="M9" s="16">
        <v>542022600</v>
      </c>
      <c r="N9" s="16">
        <v>542022000</v>
      </c>
      <c r="O9" s="16">
        <v>195140887</v>
      </c>
      <c r="P9" s="18">
        <f t="shared" si="1"/>
        <v>0.36002392338318373</v>
      </c>
    </row>
    <row r="10" spans="2:33" x14ac:dyDescent="0.25">
      <c r="B10" s="11">
        <v>8</v>
      </c>
      <c r="C10" s="14" t="s">
        <v>131</v>
      </c>
      <c r="D10" s="14" t="s">
        <v>119</v>
      </c>
      <c r="E10" s="14" t="s">
        <v>132</v>
      </c>
      <c r="F10" s="14" t="s">
        <v>127</v>
      </c>
      <c r="G10" s="14">
        <v>24</v>
      </c>
      <c r="H10" s="14" t="s">
        <v>109</v>
      </c>
      <c r="I10" s="14" t="s">
        <v>103</v>
      </c>
      <c r="J10" s="14" t="s">
        <v>104</v>
      </c>
      <c r="K10" s="14" t="s">
        <v>110</v>
      </c>
      <c r="L10" s="14" t="s">
        <v>5</v>
      </c>
      <c r="M10" s="16">
        <v>147200000</v>
      </c>
      <c r="N10" s="16">
        <v>147200000</v>
      </c>
      <c r="O10" s="16">
        <v>86500000</v>
      </c>
      <c r="P10" s="18">
        <f t="shared" si="1"/>
        <v>0.58763586956521741</v>
      </c>
    </row>
    <row r="11" spans="2:33" x14ac:dyDescent="0.25">
      <c r="B11" s="11">
        <v>9</v>
      </c>
      <c r="C11" s="14" t="s">
        <v>133</v>
      </c>
      <c r="D11" s="14" t="s">
        <v>119</v>
      </c>
      <c r="E11" s="14" t="s">
        <v>134</v>
      </c>
      <c r="F11" s="14" t="s">
        <v>127</v>
      </c>
      <c r="G11" s="14">
        <v>24</v>
      </c>
      <c r="H11" s="14" t="s">
        <v>109</v>
      </c>
      <c r="I11" s="14" t="s">
        <v>122</v>
      </c>
      <c r="J11" s="14" t="s">
        <v>104</v>
      </c>
      <c r="K11" s="14" t="s">
        <v>104</v>
      </c>
      <c r="L11" s="14" t="s">
        <v>5</v>
      </c>
      <c r="M11" s="16">
        <v>92867000</v>
      </c>
      <c r="N11" s="16">
        <v>92867000</v>
      </c>
      <c r="O11" s="16">
        <v>28030415</v>
      </c>
      <c r="P11" s="18">
        <f t="shared" si="1"/>
        <v>0.30183396685582609</v>
      </c>
    </row>
    <row r="12" spans="2:33" x14ac:dyDescent="0.25">
      <c r="B12" s="11">
        <v>10</v>
      </c>
      <c r="C12" s="14" t="s">
        <v>135</v>
      </c>
      <c r="D12" s="14" t="s">
        <v>119</v>
      </c>
      <c r="E12" s="14" t="s">
        <v>136</v>
      </c>
      <c r="F12" s="14" t="s">
        <v>127</v>
      </c>
      <c r="G12" s="14">
        <v>24</v>
      </c>
      <c r="H12" s="14" t="s">
        <v>109</v>
      </c>
      <c r="I12" s="14" t="s">
        <v>122</v>
      </c>
      <c r="J12" s="14" t="s">
        <v>104</v>
      </c>
      <c r="K12" s="14" t="s">
        <v>104</v>
      </c>
      <c r="L12" s="14" t="s">
        <v>5</v>
      </c>
      <c r="M12" s="16">
        <v>266561000</v>
      </c>
      <c r="N12" s="16">
        <v>266561000</v>
      </c>
      <c r="O12" s="16">
        <v>100971883</v>
      </c>
      <c r="P12" s="18">
        <f t="shared" si="1"/>
        <v>0.37879465863348349</v>
      </c>
    </row>
    <row r="13" spans="2:33" x14ac:dyDescent="0.25">
      <c r="B13" s="11">
        <v>11</v>
      </c>
      <c r="C13" s="14" t="s">
        <v>137</v>
      </c>
      <c r="D13" s="14" t="s">
        <v>119</v>
      </c>
      <c r="E13" s="14" t="s">
        <v>138</v>
      </c>
      <c r="F13" s="14" t="s">
        <v>127</v>
      </c>
      <c r="G13" s="14">
        <v>24</v>
      </c>
      <c r="H13" s="14" t="s">
        <v>109</v>
      </c>
      <c r="I13" s="14" t="s">
        <v>122</v>
      </c>
      <c r="J13" s="14" t="s">
        <v>104</v>
      </c>
      <c r="K13" s="14" t="s">
        <v>104</v>
      </c>
      <c r="L13" s="14" t="s">
        <v>5</v>
      </c>
      <c r="M13" s="16">
        <v>902684000</v>
      </c>
      <c r="N13" s="16">
        <v>902684000</v>
      </c>
      <c r="O13" s="16">
        <v>536692600</v>
      </c>
      <c r="P13" s="18">
        <f t="shared" si="1"/>
        <v>0.5945520248503352</v>
      </c>
    </row>
    <row r="14" spans="2:33" x14ac:dyDescent="0.25">
      <c r="B14" s="11">
        <v>12</v>
      </c>
      <c r="C14" s="14" t="s">
        <v>139</v>
      </c>
      <c r="D14" s="14" t="s">
        <v>119</v>
      </c>
      <c r="E14" s="14" t="s">
        <v>140</v>
      </c>
      <c r="F14" s="14" t="s">
        <v>127</v>
      </c>
      <c r="G14" s="14">
        <v>24</v>
      </c>
      <c r="H14" s="14" t="s">
        <v>109</v>
      </c>
      <c r="I14" s="14" t="s">
        <v>122</v>
      </c>
      <c r="J14" s="14" t="s">
        <v>104</v>
      </c>
      <c r="K14" s="14" t="s">
        <v>104</v>
      </c>
      <c r="L14" s="14" t="s">
        <v>5</v>
      </c>
      <c r="M14" s="16">
        <v>644225000</v>
      </c>
      <c r="N14" s="16">
        <v>644225000</v>
      </c>
      <c r="O14" s="16">
        <v>390089800</v>
      </c>
      <c r="P14" s="18">
        <f t="shared" si="1"/>
        <v>0.60551794792192171</v>
      </c>
    </row>
    <row r="15" spans="2:33" x14ac:dyDescent="0.25">
      <c r="B15" s="11">
        <v>13</v>
      </c>
      <c r="C15" s="14" t="s">
        <v>141</v>
      </c>
      <c r="D15" s="14" t="s">
        <v>119</v>
      </c>
      <c r="E15" s="14" t="s">
        <v>142</v>
      </c>
      <c r="F15" s="14" t="s">
        <v>127</v>
      </c>
      <c r="G15" s="14">
        <v>24</v>
      </c>
      <c r="H15" s="14" t="s">
        <v>109</v>
      </c>
      <c r="I15" s="14" t="s">
        <v>122</v>
      </c>
      <c r="J15" s="14" t="s">
        <v>104</v>
      </c>
      <c r="K15" s="14" t="s">
        <v>104</v>
      </c>
      <c r="L15" s="14" t="s">
        <v>5</v>
      </c>
      <c r="M15" s="16">
        <v>191201000</v>
      </c>
      <c r="N15" s="16">
        <v>191201000</v>
      </c>
      <c r="O15" s="16">
        <v>13765406</v>
      </c>
      <c r="P15" s="18">
        <f t="shared" si="1"/>
        <v>7.1994424715351904E-2</v>
      </c>
    </row>
    <row r="16" spans="2:33" x14ac:dyDescent="0.25">
      <c r="B16" s="11">
        <v>14</v>
      </c>
      <c r="C16" s="14">
        <v>2401421</v>
      </c>
      <c r="D16" s="14" t="s">
        <v>119</v>
      </c>
      <c r="E16" s="14" t="s">
        <v>143</v>
      </c>
      <c r="F16" s="14" t="s">
        <v>127</v>
      </c>
      <c r="G16" s="14">
        <v>24</v>
      </c>
      <c r="H16" s="14" t="s">
        <v>109</v>
      </c>
      <c r="I16" s="14" t="s">
        <v>122</v>
      </c>
      <c r="J16" s="14" t="s">
        <v>104</v>
      </c>
      <c r="K16" s="14" t="s">
        <v>104</v>
      </c>
      <c r="L16" s="14" t="s">
        <v>5</v>
      </c>
      <c r="M16" s="16">
        <v>800000</v>
      </c>
      <c r="N16" s="16">
        <v>800000</v>
      </c>
      <c r="O16" s="16">
        <v>0</v>
      </c>
      <c r="P16" s="18">
        <f t="shared" si="1"/>
        <v>0</v>
      </c>
    </row>
    <row r="17" spans="2:16" x14ac:dyDescent="0.25">
      <c r="B17" s="11">
        <v>15</v>
      </c>
      <c r="C17" s="14" t="s">
        <v>144</v>
      </c>
      <c r="D17" s="14" t="s">
        <v>119</v>
      </c>
      <c r="E17" s="14" t="s">
        <v>145</v>
      </c>
      <c r="F17" s="14" t="s">
        <v>146</v>
      </c>
      <c r="G17" s="14">
        <v>32</v>
      </c>
      <c r="H17" s="14" t="s">
        <v>109</v>
      </c>
      <c r="I17" s="14" t="s">
        <v>122</v>
      </c>
      <c r="J17" s="14" t="s">
        <v>104</v>
      </c>
      <c r="K17" s="14" t="s">
        <v>104</v>
      </c>
      <c r="L17" s="14" t="s">
        <v>5</v>
      </c>
      <c r="M17" s="16">
        <v>1136124000</v>
      </c>
      <c r="N17" s="16">
        <v>1136124000</v>
      </c>
      <c r="O17" s="16">
        <v>1015464197</v>
      </c>
      <c r="P17" s="18">
        <f t="shared" si="1"/>
        <v>0.89379697726656593</v>
      </c>
    </row>
    <row r="18" spans="2:16" x14ac:dyDescent="0.25">
      <c r="B18" s="11">
        <v>16</v>
      </c>
      <c r="C18" s="14" t="s">
        <v>147</v>
      </c>
      <c r="D18" s="14" t="s">
        <v>119</v>
      </c>
      <c r="E18" s="14" t="s">
        <v>148</v>
      </c>
      <c r="F18" s="14" t="s">
        <v>146</v>
      </c>
      <c r="G18" s="14">
        <v>32</v>
      </c>
      <c r="H18" s="14" t="s">
        <v>109</v>
      </c>
      <c r="I18" s="14" t="s">
        <v>122</v>
      </c>
      <c r="J18" s="14" t="s">
        <v>104</v>
      </c>
      <c r="K18" s="14" t="s">
        <v>104</v>
      </c>
      <c r="L18" s="14" t="s">
        <v>5</v>
      </c>
      <c r="M18" s="16">
        <v>426636000</v>
      </c>
      <c r="N18" s="16">
        <v>426636000</v>
      </c>
      <c r="O18" s="16">
        <v>314935828</v>
      </c>
      <c r="P18" s="18">
        <f t="shared" si="1"/>
        <v>0.73818390384308874</v>
      </c>
    </row>
    <row r="19" spans="2:16" x14ac:dyDescent="0.25">
      <c r="B19" s="11">
        <v>17</v>
      </c>
      <c r="C19" s="14" t="s">
        <v>149</v>
      </c>
      <c r="D19" s="14" t="s">
        <v>119</v>
      </c>
      <c r="E19" s="14" t="s">
        <v>150</v>
      </c>
      <c r="F19" s="14" t="s">
        <v>146</v>
      </c>
      <c r="G19" s="14">
        <v>32</v>
      </c>
      <c r="H19" s="14" t="s">
        <v>109</v>
      </c>
      <c r="I19" s="14" t="s">
        <v>122</v>
      </c>
      <c r="J19" s="14" t="s">
        <v>104</v>
      </c>
      <c r="K19" s="14" t="s">
        <v>104</v>
      </c>
      <c r="L19" s="14" t="s">
        <v>5</v>
      </c>
      <c r="M19" s="16">
        <v>256703574</v>
      </c>
      <c r="N19" s="16">
        <v>256703574</v>
      </c>
      <c r="O19" s="16">
        <v>78810271</v>
      </c>
      <c r="P19" s="18">
        <f t="shared" si="1"/>
        <v>0.30700885761722974</v>
      </c>
    </row>
    <row r="20" spans="2:16" x14ac:dyDescent="0.25">
      <c r="B20" s="11">
        <v>18</v>
      </c>
      <c r="C20" s="14" t="s">
        <v>118</v>
      </c>
      <c r="D20" s="14" t="s">
        <v>119</v>
      </c>
      <c r="E20" s="14" t="s">
        <v>151</v>
      </c>
      <c r="F20" s="14" t="s">
        <v>121</v>
      </c>
      <c r="G20" s="14">
        <v>33</v>
      </c>
      <c r="H20" s="14" t="s">
        <v>109</v>
      </c>
      <c r="I20" s="14" t="s">
        <v>122</v>
      </c>
      <c r="J20" s="14" t="s">
        <v>104</v>
      </c>
      <c r="K20" s="14" t="s">
        <v>104</v>
      </c>
      <c r="L20" s="14" t="s">
        <v>5</v>
      </c>
      <c r="M20" s="16">
        <v>1009693000</v>
      </c>
      <c r="N20" s="16">
        <v>1009693000</v>
      </c>
      <c r="O20" s="16">
        <v>165732978</v>
      </c>
      <c r="P20" s="18">
        <f t="shared" si="1"/>
        <v>0.16414195007789498</v>
      </c>
    </row>
    <row r="21" spans="2:16" x14ac:dyDescent="0.25">
      <c r="B21" s="11">
        <v>19</v>
      </c>
      <c r="C21" s="14" t="s">
        <v>152</v>
      </c>
      <c r="D21" s="14" t="s">
        <v>119</v>
      </c>
      <c r="E21" s="14" t="s">
        <v>153</v>
      </c>
      <c r="F21" s="14" t="s">
        <v>121</v>
      </c>
      <c r="G21" s="14">
        <v>33</v>
      </c>
      <c r="H21" s="14" t="s">
        <v>109</v>
      </c>
      <c r="I21" s="14" t="s">
        <v>122</v>
      </c>
      <c r="J21" s="14" t="s">
        <v>104</v>
      </c>
      <c r="K21" s="14" t="s">
        <v>104</v>
      </c>
      <c r="L21" s="14" t="s">
        <v>5</v>
      </c>
      <c r="M21" s="16">
        <v>251759000</v>
      </c>
      <c r="N21" s="16">
        <v>251759000</v>
      </c>
      <c r="O21" s="16">
        <v>176174685</v>
      </c>
      <c r="P21" s="18">
        <f t="shared" si="1"/>
        <v>0.69977512223991989</v>
      </c>
    </row>
    <row r="22" spans="2:16" x14ac:dyDescent="0.25">
      <c r="B22" s="11">
        <v>20</v>
      </c>
      <c r="C22" s="14" t="s">
        <v>154</v>
      </c>
      <c r="D22" s="14" t="s">
        <v>119</v>
      </c>
      <c r="E22" s="14" t="s">
        <v>155</v>
      </c>
      <c r="F22" s="14" t="s">
        <v>121</v>
      </c>
      <c r="G22" s="14">
        <v>33</v>
      </c>
      <c r="H22" s="14" t="s">
        <v>109</v>
      </c>
      <c r="I22" s="14" t="s">
        <v>122</v>
      </c>
      <c r="J22" s="14" t="s">
        <v>104</v>
      </c>
      <c r="K22" s="14" t="s">
        <v>104</v>
      </c>
      <c r="L22" s="14" t="s">
        <v>5</v>
      </c>
      <c r="M22" s="16">
        <v>998505000</v>
      </c>
      <c r="N22" s="16">
        <v>998505000</v>
      </c>
      <c r="O22" s="16">
        <v>536838223</v>
      </c>
      <c r="P22" s="18">
        <f t="shared" si="1"/>
        <v>0.53764199778669108</v>
      </c>
    </row>
    <row r="23" spans="2:16" x14ac:dyDescent="0.25">
      <c r="B23" s="11">
        <v>21</v>
      </c>
      <c r="C23" s="14" t="s">
        <v>156</v>
      </c>
      <c r="D23" s="14" t="s">
        <v>119</v>
      </c>
      <c r="E23" s="14" t="s">
        <v>157</v>
      </c>
      <c r="F23" s="14" t="s">
        <v>121</v>
      </c>
      <c r="G23" s="14">
        <v>33</v>
      </c>
      <c r="H23" s="14" t="s">
        <v>109</v>
      </c>
      <c r="I23" s="14" t="s">
        <v>122</v>
      </c>
      <c r="J23" s="14" t="s">
        <v>104</v>
      </c>
      <c r="K23" s="14" t="s">
        <v>104</v>
      </c>
      <c r="L23" s="14" t="s">
        <v>5</v>
      </c>
      <c r="M23" s="16">
        <v>20000000</v>
      </c>
      <c r="N23" s="16">
        <v>20000000</v>
      </c>
      <c r="O23" s="16">
        <v>5615721</v>
      </c>
      <c r="P23" s="18">
        <f t="shared" si="1"/>
        <v>0.28078605000000001</v>
      </c>
    </row>
    <row r="24" spans="2:16" x14ac:dyDescent="0.25">
      <c r="B24" s="11">
        <v>22</v>
      </c>
      <c r="C24" s="14" t="s">
        <v>158</v>
      </c>
      <c r="D24" s="14" t="s">
        <v>119</v>
      </c>
      <c r="E24" s="14" t="s">
        <v>142</v>
      </c>
      <c r="F24" s="14" t="s">
        <v>121</v>
      </c>
      <c r="G24" s="14">
        <v>33</v>
      </c>
      <c r="H24" s="14" t="s">
        <v>109</v>
      </c>
      <c r="I24" s="14" t="s">
        <v>122</v>
      </c>
      <c r="J24" s="14" t="s">
        <v>104</v>
      </c>
      <c r="K24" s="14" t="s">
        <v>104</v>
      </c>
      <c r="L24" s="14" t="s">
        <v>5</v>
      </c>
      <c r="M24" s="16">
        <v>70000000</v>
      </c>
      <c r="N24" s="16">
        <v>70000000</v>
      </c>
      <c r="O24" s="16">
        <v>0</v>
      </c>
      <c r="P24" s="18">
        <f t="shared" si="1"/>
        <v>0</v>
      </c>
    </row>
    <row r="25" spans="2:16" x14ac:dyDescent="0.25">
      <c r="B25" s="11">
        <v>23</v>
      </c>
      <c r="C25" s="14" t="s">
        <v>159</v>
      </c>
      <c r="D25" s="14" t="s">
        <v>119</v>
      </c>
      <c r="E25" s="14" t="s">
        <v>160</v>
      </c>
      <c r="F25" s="14" t="s">
        <v>121</v>
      </c>
      <c r="G25" s="14">
        <v>33</v>
      </c>
      <c r="H25" s="14" t="s">
        <v>109</v>
      </c>
      <c r="I25" s="14" t="s">
        <v>122</v>
      </c>
      <c r="J25" s="14" t="s">
        <v>104</v>
      </c>
      <c r="K25" s="14" t="s">
        <v>104</v>
      </c>
      <c r="L25" s="14" t="s">
        <v>5</v>
      </c>
      <c r="M25" s="16">
        <v>22770000</v>
      </c>
      <c r="N25" s="16">
        <v>22770000</v>
      </c>
      <c r="O25" s="16">
        <v>15180000</v>
      </c>
      <c r="P25" s="18">
        <f t="shared" si="1"/>
        <v>0.66666666666666663</v>
      </c>
    </row>
    <row r="26" spans="2:16" x14ac:dyDescent="0.25">
      <c r="B26" s="11">
        <v>24</v>
      </c>
      <c r="C26" s="14" t="s">
        <v>161</v>
      </c>
      <c r="D26" s="14" t="s">
        <v>119</v>
      </c>
      <c r="E26" s="14" t="s">
        <v>162</v>
      </c>
      <c r="F26" s="14" t="s">
        <v>121</v>
      </c>
      <c r="G26" s="14">
        <v>33</v>
      </c>
      <c r="H26" s="14" t="s">
        <v>109</v>
      </c>
      <c r="I26" s="14" t="s">
        <v>122</v>
      </c>
      <c r="J26" s="14" t="s">
        <v>104</v>
      </c>
      <c r="K26" s="14" t="s">
        <v>104</v>
      </c>
      <c r="L26" s="14" t="s">
        <v>5</v>
      </c>
      <c r="M26" s="16">
        <v>643634000</v>
      </c>
      <c r="N26" s="16">
        <v>643634000</v>
      </c>
      <c r="O26" s="16">
        <v>385494291</v>
      </c>
      <c r="P26" s="18">
        <f t="shared" si="1"/>
        <v>0.59893400752601633</v>
      </c>
    </row>
    <row r="27" spans="2:16" x14ac:dyDescent="0.25">
      <c r="B27" s="11">
        <v>25</v>
      </c>
      <c r="C27" s="14" t="s">
        <v>131</v>
      </c>
      <c r="D27" s="14" t="s">
        <v>119</v>
      </c>
      <c r="E27" s="14" t="s">
        <v>163</v>
      </c>
      <c r="F27" s="14" t="s">
        <v>127</v>
      </c>
      <c r="G27" s="14">
        <v>24</v>
      </c>
      <c r="H27" s="14" t="s">
        <v>109</v>
      </c>
      <c r="I27" s="14" t="s">
        <v>122</v>
      </c>
      <c r="J27" s="14" t="s">
        <v>104</v>
      </c>
      <c r="K27" s="14" t="s">
        <v>104</v>
      </c>
      <c r="L27" s="14" t="s">
        <v>7</v>
      </c>
      <c r="M27" s="16">
        <v>652070863</v>
      </c>
      <c r="N27" s="16">
        <v>652070863</v>
      </c>
      <c r="O27" s="16">
        <v>5675173</v>
      </c>
      <c r="P27" s="18">
        <f t="shared" si="1"/>
        <v>8.7033071434752945E-3</v>
      </c>
    </row>
    <row r="28" spans="2:16" ht="22.5" x14ac:dyDescent="0.25">
      <c r="B28" s="11">
        <v>26</v>
      </c>
      <c r="C28" s="14" t="s">
        <v>166</v>
      </c>
      <c r="D28" s="14" t="s">
        <v>119</v>
      </c>
      <c r="E28" s="14" t="s">
        <v>167</v>
      </c>
      <c r="F28" s="14" t="s">
        <v>127</v>
      </c>
      <c r="G28" s="14">
        <v>24</v>
      </c>
      <c r="H28" s="14" t="s">
        <v>109</v>
      </c>
      <c r="I28" s="14" t="s">
        <v>168</v>
      </c>
      <c r="J28" s="14" t="s">
        <v>169</v>
      </c>
      <c r="K28" s="14" t="s">
        <v>104</v>
      </c>
      <c r="L28" s="14" t="s">
        <v>7</v>
      </c>
      <c r="M28" s="16">
        <v>45221080</v>
      </c>
      <c r="N28" s="16">
        <v>45221080</v>
      </c>
      <c r="O28" s="16">
        <v>15933045</v>
      </c>
      <c r="P28" s="18">
        <f t="shared" si="1"/>
        <v>0.35233667572733779</v>
      </c>
    </row>
    <row r="29" spans="2:16" x14ac:dyDescent="0.25">
      <c r="B29" s="11">
        <v>27</v>
      </c>
      <c r="C29" s="14" t="s">
        <v>170</v>
      </c>
      <c r="D29" s="14" t="s">
        <v>119</v>
      </c>
      <c r="E29" s="14" t="s">
        <v>171</v>
      </c>
      <c r="F29" s="14" t="s">
        <v>127</v>
      </c>
      <c r="G29" s="14">
        <v>24</v>
      </c>
      <c r="H29" s="14" t="s">
        <v>109</v>
      </c>
      <c r="I29" s="14" t="s">
        <v>103</v>
      </c>
      <c r="J29" s="14" t="s">
        <v>104</v>
      </c>
      <c r="K29" s="14" t="s">
        <v>172</v>
      </c>
      <c r="L29" s="14" t="s">
        <v>6</v>
      </c>
      <c r="M29" s="16">
        <v>27046152</v>
      </c>
      <c r="N29" s="16">
        <v>27046152</v>
      </c>
      <c r="O29" s="16">
        <v>19599099</v>
      </c>
      <c r="P29" s="18">
        <f t="shared" si="1"/>
        <v>0.72465388052244917</v>
      </c>
    </row>
    <row r="30" spans="2:16" x14ac:dyDescent="0.25">
      <c r="B30" s="11">
        <v>28</v>
      </c>
      <c r="C30" s="14" t="s">
        <v>173</v>
      </c>
      <c r="D30" s="14" t="s">
        <v>119</v>
      </c>
      <c r="E30" s="14" t="s">
        <v>174</v>
      </c>
      <c r="F30" s="14" t="s">
        <v>127</v>
      </c>
      <c r="G30" s="14">
        <v>24</v>
      </c>
      <c r="H30" s="14" t="s">
        <v>109</v>
      </c>
      <c r="I30" s="14" t="s">
        <v>103</v>
      </c>
      <c r="J30" s="14" t="s">
        <v>104</v>
      </c>
      <c r="K30" s="14" t="s">
        <v>172</v>
      </c>
      <c r="L30" s="14" t="s">
        <v>6</v>
      </c>
      <c r="M30" s="16">
        <v>116493000</v>
      </c>
      <c r="N30" s="16">
        <v>116493000</v>
      </c>
      <c r="O30" s="16">
        <v>23992709</v>
      </c>
      <c r="P30" s="18">
        <f t="shared" si="1"/>
        <v>0.20595837518134136</v>
      </c>
    </row>
    <row r="31" spans="2:16" ht="22.5" x14ac:dyDescent="0.25">
      <c r="B31" s="11">
        <v>29</v>
      </c>
      <c r="C31" s="14" t="s">
        <v>175</v>
      </c>
      <c r="D31" s="14" t="s">
        <v>119</v>
      </c>
      <c r="E31" s="14" t="s">
        <v>176</v>
      </c>
      <c r="F31" s="14" t="s">
        <v>127</v>
      </c>
      <c r="G31" s="14">
        <v>24</v>
      </c>
      <c r="H31" s="14" t="s">
        <v>109</v>
      </c>
      <c r="I31" s="14" t="s">
        <v>103</v>
      </c>
      <c r="J31" s="14" t="s">
        <v>104</v>
      </c>
      <c r="K31" s="14" t="s">
        <v>177</v>
      </c>
      <c r="L31" s="14" t="s">
        <v>6</v>
      </c>
      <c r="M31" s="16">
        <v>45640000</v>
      </c>
      <c r="N31" s="16">
        <v>45640000</v>
      </c>
      <c r="O31" s="16">
        <v>17964756</v>
      </c>
      <c r="P31" s="18">
        <f t="shared" si="1"/>
        <v>0.39361866783523225</v>
      </c>
    </row>
    <row r="32" spans="2:16" ht="22.5" x14ac:dyDescent="0.25">
      <c r="B32" s="11">
        <v>30</v>
      </c>
      <c r="C32" s="14" t="s">
        <v>175</v>
      </c>
      <c r="D32" s="14" t="s">
        <v>119</v>
      </c>
      <c r="E32" s="14" t="s">
        <v>178</v>
      </c>
      <c r="F32" s="14" t="s">
        <v>127</v>
      </c>
      <c r="G32" s="14">
        <v>24</v>
      </c>
      <c r="H32" s="14" t="s">
        <v>109</v>
      </c>
      <c r="I32" s="14" t="s">
        <v>103</v>
      </c>
      <c r="J32" s="14" t="s">
        <v>104</v>
      </c>
      <c r="K32" s="14" t="s">
        <v>172</v>
      </c>
      <c r="L32" s="14" t="s">
        <v>6</v>
      </c>
      <c r="M32" s="16">
        <v>58594000</v>
      </c>
      <c r="N32" s="16">
        <v>58594000</v>
      </c>
      <c r="O32" s="16">
        <v>24559723</v>
      </c>
      <c r="P32" s="18">
        <f t="shared" si="1"/>
        <v>0.4191508174898454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B1:AG6"/>
  <sheetViews>
    <sheetView topLeftCell="H1" zoomScale="80" zoomScaleNormal="80" workbookViewId="0"/>
  </sheetViews>
  <sheetFormatPr baseColWidth="10" defaultColWidth="11.42578125" defaultRowHeight="15" x14ac:dyDescent="0.25"/>
  <cols>
    <col min="1" max="1" width="11.42578125" style="1"/>
    <col min="2" max="2" width="3.5703125" style="1" bestFit="1" customWidth="1"/>
    <col min="3" max="4" width="11.42578125" style="1"/>
    <col min="5" max="5" width="32.5703125" style="1" customWidth="1"/>
    <col min="6" max="6" width="19.5703125" style="1" bestFit="1" customWidth="1"/>
    <col min="7" max="7" width="19.5703125" style="1" hidden="1" customWidth="1"/>
    <col min="8" max="11" width="11.42578125" style="1"/>
    <col min="12" max="12" width="23.140625" style="1" bestFit="1" customWidth="1"/>
    <col min="13" max="15" width="11.42578125" style="1"/>
    <col min="16" max="16" width="13.28515625" style="29" customWidth="1"/>
    <col min="17" max="18" width="11.42578125" style="1"/>
    <col min="19" max="19" width="23.140625" style="1" bestFit="1" customWidth="1"/>
    <col min="20" max="28" width="11.42578125" style="1"/>
    <col min="29" max="29" width="20.7109375" style="1" bestFit="1" customWidth="1"/>
    <col min="30" max="16384" width="11.42578125" style="1"/>
  </cols>
  <sheetData>
    <row r="1" spans="2:33" ht="25.5" customHeight="1" thickBot="1" x14ac:dyDescent="0.3">
      <c r="S1" s="6" t="s">
        <v>1709</v>
      </c>
      <c r="AB1" s="82" t="s">
        <v>80</v>
      </c>
      <c r="AC1" s="83"/>
    </row>
    <row r="2" spans="2:33" ht="38.25" customHeight="1" x14ac:dyDescent="0.25">
      <c r="B2" s="7" t="s">
        <v>81</v>
      </c>
      <c r="C2" s="8" t="s">
        <v>82</v>
      </c>
      <c r="D2" s="8" t="s">
        <v>83</v>
      </c>
      <c r="E2" s="8" t="s">
        <v>84</v>
      </c>
      <c r="F2" s="8" t="s">
        <v>85</v>
      </c>
      <c r="G2" s="8" t="s">
        <v>85</v>
      </c>
      <c r="H2" s="8" t="s">
        <v>86</v>
      </c>
      <c r="I2" s="8" t="s">
        <v>87</v>
      </c>
      <c r="J2" s="8" t="s">
        <v>88</v>
      </c>
      <c r="K2" s="8" t="s">
        <v>89</v>
      </c>
      <c r="L2" s="8" t="s">
        <v>90</v>
      </c>
      <c r="M2" s="8" t="s">
        <v>91</v>
      </c>
      <c r="N2" s="8" t="s">
        <v>1</v>
      </c>
      <c r="O2" s="8" t="s">
        <v>1708</v>
      </c>
      <c r="P2" s="30" t="s">
        <v>92</v>
      </c>
      <c r="S2" s="7" t="s">
        <v>90</v>
      </c>
      <c r="T2" s="8" t="s">
        <v>93</v>
      </c>
      <c r="U2" s="8" t="s">
        <v>94</v>
      </c>
      <c r="V2" s="8" t="s">
        <v>1</v>
      </c>
      <c r="W2" s="8" t="s">
        <v>1708</v>
      </c>
      <c r="X2" s="9" t="s">
        <v>95</v>
      </c>
      <c r="AB2" s="7" t="s">
        <v>96</v>
      </c>
      <c r="AC2" s="10" t="s">
        <v>97</v>
      </c>
      <c r="AD2" s="8" t="s">
        <v>93</v>
      </c>
      <c r="AE2" s="8" t="s">
        <v>94</v>
      </c>
      <c r="AF2" s="8" t="s">
        <v>1</v>
      </c>
      <c r="AG2" s="9" t="s">
        <v>98</v>
      </c>
    </row>
    <row r="3" spans="2:33" ht="22.5" x14ac:dyDescent="0.25">
      <c r="B3" s="11">
        <v>1</v>
      </c>
      <c r="C3" s="11" t="s">
        <v>179</v>
      </c>
      <c r="D3" s="14" t="s">
        <v>119</v>
      </c>
      <c r="E3" s="14" t="s">
        <v>180</v>
      </c>
      <c r="F3" s="14" t="s">
        <v>127</v>
      </c>
      <c r="G3" s="14">
        <v>24</v>
      </c>
      <c r="H3" s="14" t="s">
        <v>109</v>
      </c>
      <c r="I3" s="14" t="s">
        <v>122</v>
      </c>
      <c r="J3" s="14"/>
      <c r="K3" s="14"/>
      <c r="L3" s="14" t="s">
        <v>9</v>
      </c>
      <c r="M3" s="16">
        <v>24884091</v>
      </c>
      <c r="N3" s="16">
        <v>10410524</v>
      </c>
      <c r="O3" s="16">
        <v>5698911</v>
      </c>
      <c r="P3" s="18">
        <f>+O3/N3</f>
        <v>0.54741826636200064</v>
      </c>
      <c r="S3" s="17" t="s">
        <v>9</v>
      </c>
      <c r="T3" s="15">
        <f>+COUNTIF($L$2:$L$35,S3)</f>
        <v>4</v>
      </c>
      <c r="U3" s="16">
        <f>+SUMIF($L$3:$L$35,S3,$M$3:$M$35)</f>
        <v>97801091</v>
      </c>
      <c r="V3" s="16">
        <f>+SUMIF($L$3:$L$35,S3,$N$3:$N$35)</f>
        <v>82827524</v>
      </c>
      <c r="W3" s="16">
        <f>+SUMIF($L$3:$L$35,S3,$O$3:$O$35)</f>
        <v>20265510</v>
      </c>
      <c r="X3" s="18">
        <f t="shared" ref="X3:X4" si="0">+W3/V3</f>
        <v>0.24467120374140364</v>
      </c>
      <c r="AB3" s="17">
        <v>24</v>
      </c>
      <c r="AC3" s="19" t="s">
        <v>106</v>
      </c>
      <c r="AD3" s="15">
        <f>+COUNTIF($G$2:$G$35,AB3)</f>
        <v>4</v>
      </c>
      <c r="AE3" s="16">
        <f>+SUMIF($G$3:$G$35,AB3,$M$3:$M$35)</f>
        <v>97801091</v>
      </c>
      <c r="AF3" s="16">
        <f>+SUMIF($G$3:$G$35,AB3,$N$3:$N$35)</f>
        <v>82827524</v>
      </c>
      <c r="AG3" s="18">
        <f>+AF3/$AF$4</f>
        <v>1</v>
      </c>
    </row>
    <row r="4" spans="2:33" ht="23.25" thickBot="1" x14ac:dyDescent="0.3">
      <c r="B4" s="11">
        <v>2</v>
      </c>
      <c r="C4" s="11" t="s">
        <v>181</v>
      </c>
      <c r="D4" s="14" t="s">
        <v>119</v>
      </c>
      <c r="E4" s="14" t="s">
        <v>182</v>
      </c>
      <c r="F4" s="14" t="s">
        <v>127</v>
      </c>
      <c r="G4" s="14">
        <v>24</v>
      </c>
      <c r="H4" s="14" t="s">
        <v>109</v>
      </c>
      <c r="I4" s="14" t="s">
        <v>122</v>
      </c>
      <c r="J4" s="14"/>
      <c r="K4" s="14"/>
      <c r="L4" s="14" t="s">
        <v>9</v>
      </c>
      <c r="M4" s="16">
        <v>10600000</v>
      </c>
      <c r="N4" s="16">
        <v>10100000</v>
      </c>
      <c r="O4" s="16">
        <v>4157830</v>
      </c>
      <c r="P4" s="18">
        <f t="shared" ref="P4:P6" si="1">+O4/N4</f>
        <v>0.41166633663366337</v>
      </c>
      <c r="S4" s="21" t="s">
        <v>124</v>
      </c>
      <c r="T4" s="23">
        <f>+SUM(T3:T3)</f>
        <v>4</v>
      </c>
      <c r="U4" s="24">
        <f>+SUM(U3:U3)</f>
        <v>97801091</v>
      </c>
      <c r="V4" s="24">
        <f>+SUM(V3:V3)</f>
        <v>82827524</v>
      </c>
      <c r="W4" s="24">
        <f>+SUM(W3:W3)</f>
        <v>20265510</v>
      </c>
      <c r="X4" s="25">
        <f t="shared" si="0"/>
        <v>0.24467120374140364</v>
      </c>
      <c r="AB4" s="21" t="s">
        <v>124</v>
      </c>
      <c r="AC4" s="22"/>
      <c r="AD4" s="23">
        <f>+SUM(AD3:AD3)</f>
        <v>4</v>
      </c>
      <c r="AE4" s="24">
        <f>+SUM(AE3:AE3)</f>
        <v>97801091</v>
      </c>
      <c r="AF4" s="24">
        <f>+SUM(AF3:AF3)</f>
        <v>82827524</v>
      </c>
      <c r="AG4" s="25">
        <f>+SUM(AG3:AG3)</f>
        <v>1</v>
      </c>
    </row>
    <row r="5" spans="2:33" ht="22.5" x14ac:dyDescent="0.25">
      <c r="B5" s="11">
        <v>3</v>
      </c>
      <c r="C5" s="11" t="s">
        <v>183</v>
      </c>
      <c r="D5" s="14" t="s">
        <v>119</v>
      </c>
      <c r="E5" s="14" t="s">
        <v>184</v>
      </c>
      <c r="F5" s="14" t="s">
        <v>127</v>
      </c>
      <c r="G5" s="14">
        <v>24</v>
      </c>
      <c r="H5" s="14" t="s">
        <v>109</v>
      </c>
      <c r="I5" s="14" t="s">
        <v>122</v>
      </c>
      <c r="J5" s="14"/>
      <c r="K5" s="14"/>
      <c r="L5" s="14" t="s">
        <v>9</v>
      </c>
      <c r="M5" s="16">
        <v>92000</v>
      </c>
      <c r="N5" s="16">
        <v>92000</v>
      </c>
      <c r="O5" s="16">
        <v>0</v>
      </c>
      <c r="P5" s="18">
        <f t="shared" si="1"/>
        <v>0</v>
      </c>
    </row>
    <row r="6" spans="2:33" ht="22.5" x14ac:dyDescent="0.25">
      <c r="B6" s="11">
        <v>4</v>
      </c>
      <c r="C6" s="11" t="s">
        <v>185</v>
      </c>
      <c r="D6" s="14" t="s">
        <v>119</v>
      </c>
      <c r="E6" s="14" t="s">
        <v>186</v>
      </c>
      <c r="F6" s="14" t="s">
        <v>127</v>
      </c>
      <c r="G6" s="14">
        <v>24</v>
      </c>
      <c r="H6" s="14" t="s">
        <v>109</v>
      </c>
      <c r="I6" s="14" t="s">
        <v>122</v>
      </c>
      <c r="J6" s="14"/>
      <c r="K6" s="14"/>
      <c r="L6" s="14" t="s">
        <v>9</v>
      </c>
      <c r="M6" s="16">
        <v>62225000</v>
      </c>
      <c r="N6" s="16">
        <v>62225000</v>
      </c>
      <c r="O6" s="16">
        <v>10408769</v>
      </c>
      <c r="P6" s="18">
        <f t="shared" si="1"/>
        <v>0.16727631980715146</v>
      </c>
    </row>
  </sheetData>
  <mergeCells count="1">
    <mergeCell ref="AB1:AC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B1:AG5"/>
  <sheetViews>
    <sheetView topLeftCell="M1" zoomScale="80" zoomScaleNormal="80" workbookViewId="0">
      <selection activeCell="AC31" sqref="AC31"/>
    </sheetView>
  </sheetViews>
  <sheetFormatPr baseColWidth="10" defaultColWidth="11.42578125" defaultRowHeight="15" x14ac:dyDescent="0.25"/>
  <cols>
    <col min="1" max="1" width="11.42578125" style="1"/>
    <col min="2" max="2" width="3.5703125" style="1" bestFit="1" customWidth="1"/>
    <col min="3" max="4" width="11.42578125" style="1"/>
    <col min="5" max="5" width="53" style="1" bestFit="1" customWidth="1"/>
    <col min="6" max="6" width="18.5703125" style="1" bestFit="1" customWidth="1"/>
    <col min="7" max="7" width="18.5703125" style="1" hidden="1" customWidth="1"/>
    <col min="8" max="11" width="11.42578125" style="1"/>
    <col min="12" max="12" width="29.5703125" style="1" bestFit="1" customWidth="1"/>
    <col min="13" max="13" width="13.28515625" style="1" bestFit="1" customWidth="1"/>
    <col min="14" max="14" width="12.7109375" style="1" bestFit="1" customWidth="1"/>
    <col min="15" max="15" width="14.28515625" style="1" bestFit="1" customWidth="1"/>
    <col min="16" max="16" width="10.7109375" style="1" bestFit="1" customWidth="1"/>
    <col min="17" max="18" width="11.42578125" style="1"/>
    <col min="19" max="19" width="29.5703125" style="1" bestFit="1" customWidth="1"/>
    <col min="20" max="20" width="10.7109375" style="1" bestFit="1" customWidth="1"/>
    <col min="21" max="22" width="13.28515625" style="1" bestFit="1" customWidth="1"/>
    <col min="23" max="23" width="14.28515625" style="1" bestFit="1" customWidth="1"/>
    <col min="24" max="28" width="11.42578125" style="1"/>
    <col min="29" max="29" width="20.7109375" style="1" bestFit="1" customWidth="1"/>
    <col min="30" max="30" width="11.42578125" style="1"/>
    <col min="31" max="32" width="12.7109375" style="1" bestFit="1" customWidth="1"/>
    <col min="33" max="16384" width="11.42578125" style="1"/>
  </cols>
  <sheetData>
    <row r="1" spans="2:33" ht="21.75" customHeight="1" thickBot="1" x14ac:dyDescent="0.3">
      <c r="S1" s="6" t="s">
        <v>1709</v>
      </c>
      <c r="AB1" s="82" t="s">
        <v>80</v>
      </c>
      <c r="AC1" s="83"/>
    </row>
    <row r="2" spans="2:33" ht="22.5" x14ac:dyDescent="0.25">
      <c r="B2" s="7" t="s">
        <v>81</v>
      </c>
      <c r="C2" s="8" t="s">
        <v>82</v>
      </c>
      <c r="D2" s="8" t="s">
        <v>83</v>
      </c>
      <c r="E2" s="8" t="s">
        <v>84</v>
      </c>
      <c r="F2" s="8" t="s">
        <v>85</v>
      </c>
      <c r="G2" s="8" t="s">
        <v>85</v>
      </c>
      <c r="H2" s="8" t="s">
        <v>86</v>
      </c>
      <c r="I2" s="8" t="s">
        <v>87</v>
      </c>
      <c r="J2" s="8" t="s">
        <v>88</v>
      </c>
      <c r="K2" s="8" t="s">
        <v>89</v>
      </c>
      <c r="L2" s="8" t="s">
        <v>90</v>
      </c>
      <c r="M2" s="8" t="s">
        <v>91</v>
      </c>
      <c r="N2" s="8" t="s">
        <v>1</v>
      </c>
      <c r="O2" s="8" t="s">
        <v>1708</v>
      </c>
      <c r="P2" s="30" t="s">
        <v>92</v>
      </c>
      <c r="S2" s="7" t="s">
        <v>90</v>
      </c>
      <c r="T2" s="8" t="s">
        <v>93</v>
      </c>
      <c r="U2" s="8" t="s">
        <v>94</v>
      </c>
      <c r="V2" s="8" t="s">
        <v>1</v>
      </c>
      <c r="W2" s="8" t="s">
        <v>1708</v>
      </c>
      <c r="X2" s="9" t="s">
        <v>95</v>
      </c>
      <c r="AB2" s="7" t="s">
        <v>96</v>
      </c>
      <c r="AC2" s="10" t="s">
        <v>97</v>
      </c>
      <c r="AD2" s="8" t="s">
        <v>93</v>
      </c>
      <c r="AE2" s="8" t="s">
        <v>94</v>
      </c>
      <c r="AF2" s="8" t="s">
        <v>1</v>
      </c>
      <c r="AG2" s="9" t="s">
        <v>98</v>
      </c>
    </row>
    <row r="3" spans="2:33" ht="22.5" customHeight="1" x14ac:dyDescent="0.25">
      <c r="B3" s="11">
        <v>1</v>
      </c>
      <c r="C3" s="11">
        <v>30415525</v>
      </c>
      <c r="D3" s="14" t="s">
        <v>99</v>
      </c>
      <c r="E3" s="14" t="s">
        <v>187</v>
      </c>
      <c r="F3" s="14" t="s">
        <v>101</v>
      </c>
      <c r="G3" s="14">
        <v>31</v>
      </c>
      <c r="H3" s="14" t="s">
        <v>109</v>
      </c>
      <c r="I3" s="14" t="s">
        <v>103</v>
      </c>
      <c r="J3" s="14" t="s">
        <v>104</v>
      </c>
      <c r="K3" s="14" t="s">
        <v>165</v>
      </c>
      <c r="L3" s="14" t="s">
        <v>11</v>
      </c>
      <c r="M3" s="16">
        <v>4239720000</v>
      </c>
      <c r="N3" s="16">
        <v>685001000</v>
      </c>
      <c r="O3" s="16">
        <v>0</v>
      </c>
      <c r="P3" s="18">
        <f>+O3/N3</f>
        <v>0</v>
      </c>
      <c r="S3" s="17" t="s">
        <v>12</v>
      </c>
      <c r="T3" s="31">
        <f>+COUNTIF($L$2:$L$35,S3)</f>
        <v>1</v>
      </c>
      <c r="U3" s="16">
        <f>+SUMIF($L$3:$L$35,S3,$M$3:$M$35)</f>
        <v>1180806447</v>
      </c>
      <c r="V3" s="16">
        <f>+SUMIF($L$3:$L$35,S3,$N$3:$N$35)</f>
        <v>1180806447</v>
      </c>
      <c r="W3" s="16">
        <f>+SUMIF($L$3:$L$35,S3,$O$3:$O$35)</f>
        <v>589059001</v>
      </c>
      <c r="X3" s="18">
        <f>+W3/V3</f>
        <v>0.49886160640178145</v>
      </c>
      <c r="AB3" s="17">
        <v>31</v>
      </c>
      <c r="AC3" s="20" t="s">
        <v>111</v>
      </c>
      <c r="AD3" s="15">
        <f>+COUNTIF($G$2:$G$35,AB3)</f>
        <v>2</v>
      </c>
      <c r="AE3" s="16">
        <f>+SUMIF($G$3:$G$35,AB3,$M$3:$M$35)</f>
        <v>6935030000</v>
      </c>
      <c r="AF3" s="16">
        <f>+SUMIF($G$3:$G$35,AB3,$N$3:$N$35)</f>
        <v>1045274000</v>
      </c>
      <c r="AG3" s="18">
        <f>+AF3/$AF$5</f>
        <v>0.46955805276879109</v>
      </c>
    </row>
    <row r="4" spans="2:33" ht="28.5" customHeight="1" x14ac:dyDescent="0.25">
      <c r="B4" s="11">
        <v>2</v>
      </c>
      <c r="C4" s="11">
        <v>30420652</v>
      </c>
      <c r="D4" s="14" t="s">
        <v>99</v>
      </c>
      <c r="E4" s="14" t="s">
        <v>188</v>
      </c>
      <c r="F4" s="14" t="s">
        <v>101</v>
      </c>
      <c r="G4" s="14">
        <v>31</v>
      </c>
      <c r="H4" s="14" t="s">
        <v>109</v>
      </c>
      <c r="I4" s="14" t="s">
        <v>103</v>
      </c>
      <c r="J4" s="14" t="s">
        <v>104</v>
      </c>
      <c r="K4" s="14" t="s">
        <v>189</v>
      </c>
      <c r="L4" s="14" t="s">
        <v>11</v>
      </c>
      <c r="M4" s="16">
        <v>2695310000</v>
      </c>
      <c r="N4" s="16">
        <v>360273000</v>
      </c>
      <c r="O4" s="16">
        <v>0</v>
      </c>
      <c r="P4" s="18">
        <f t="shared" ref="P4:P5" si="0">+O4/N4</f>
        <v>0</v>
      </c>
      <c r="S4" s="17" t="s">
        <v>11</v>
      </c>
      <c r="T4" s="31">
        <v>2</v>
      </c>
      <c r="U4" s="16">
        <f>+SUMIF($L$3:$L$35,S4,$M$3:$M$35)</f>
        <v>6935030000</v>
      </c>
      <c r="V4" s="16">
        <f>+SUMIF($L$3:$L$35,S4,$N$3:$N$35)</f>
        <v>1045274000</v>
      </c>
      <c r="W4" s="16">
        <f>+SUMIF($L$3:$L$35,S4,$O$3:$O$35)</f>
        <v>0</v>
      </c>
      <c r="X4" s="18">
        <f>+W4/V4</f>
        <v>0</v>
      </c>
      <c r="AB4" s="17">
        <v>33</v>
      </c>
      <c r="AC4" s="19" t="s">
        <v>117</v>
      </c>
      <c r="AD4" s="15">
        <f>+COUNTIF($G$2:$G$35,AB4)</f>
        <v>1</v>
      </c>
      <c r="AE4" s="16">
        <f>+SUMIF($G$3:$G$35,AB4,$M$3:$M$35)</f>
        <v>1180806447</v>
      </c>
      <c r="AF4" s="16">
        <f>+SUMIF($G$3:$G$35,AB4,$N$3:$N$35)</f>
        <v>1180806447</v>
      </c>
      <c r="AG4" s="18">
        <f>+AF4/$AF$5</f>
        <v>0.53044194723120897</v>
      </c>
    </row>
    <row r="5" spans="2:33" ht="15.75" thickBot="1" x14ac:dyDescent="0.3">
      <c r="B5" s="11">
        <v>3</v>
      </c>
      <c r="C5" s="11">
        <v>1</v>
      </c>
      <c r="D5" s="14" t="s">
        <v>119</v>
      </c>
      <c r="E5" s="14" t="s">
        <v>190</v>
      </c>
      <c r="F5" s="14" t="s">
        <v>121</v>
      </c>
      <c r="G5" s="14">
        <v>33</v>
      </c>
      <c r="H5" s="14" t="s">
        <v>109</v>
      </c>
      <c r="I5" s="14" t="s">
        <v>103</v>
      </c>
      <c r="J5" s="14" t="s">
        <v>104</v>
      </c>
      <c r="K5" s="14" t="s">
        <v>191</v>
      </c>
      <c r="L5" s="14" t="s">
        <v>12</v>
      </c>
      <c r="M5" s="16">
        <v>1180806447</v>
      </c>
      <c r="N5" s="16">
        <v>1180806447</v>
      </c>
      <c r="O5" s="16">
        <v>589059001</v>
      </c>
      <c r="P5" s="18">
        <f t="shared" si="0"/>
        <v>0.49886160640178145</v>
      </c>
      <c r="S5" s="21" t="s">
        <v>124</v>
      </c>
      <c r="T5" s="23">
        <f>+SUM(T3:T4)</f>
        <v>3</v>
      </c>
      <c r="U5" s="24">
        <f>+SUM(U3:U4)</f>
        <v>8115836447</v>
      </c>
      <c r="V5" s="24">
        <f>+SUM(V3:V4)</f>
        <v>2226080447</v>
      </c>
      <c r="W5" s="24">
        <f>+SUM(W3:W4)</f>
        <v>589059001</v>
      </c>
      <c r="X5" s="25">
        <f>+W5/V5</f>
        <v>0.26461712189864989</v>
      </c>
      <c r="AB5" s="21" t="s">
        <v>124</v>
      </c>
      <c r="AC5" s="22"/>
      <c r="AD5" s="23">
        <f>+SUM(AD4:AD4)</f>
        <v>1</v>
      </c>
      <c r="AE5" s="24">
        <f>+SUM(AE3:AE4)</f>
        <v>8115836447</v>
      </c>
      <c r="AF5" s="24">
        <f>+SUM(AF3:AF4)</f>
        <v>2226080447</v>
      </c>
      <c r="AG5" s="25">
        <f>+SUM(AG4:AG4)</f>
        <v>0.53044194723120897</v>
      </c>
    </row>
  </sheetData>
  <mergeCells count="1">
    <mergeCell ref="AB1:AC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B1:AG73"/>
  <sheetViews>
    <sheetView topLeftCell="N1" zoomScale="80" zoomScaleNormal="80" workbookViewId="0"/>
  </sheetViews>
  <sheetFormatPr baseColWidth="10" defaultColWidth="11.42578125" defaultRowHeight="15" x14ac:dyDescent="0.25"/>
  <cols>
    <col min="1" max="1" width="11.42578125" style="32"/>
    <col min="2" max="2" width="3.5703125" style="32" bestFit="1" customWidth="1"/>
    <col min="3" max="3" width="17.42578125" style="32" bestFit="1" customWidth="1"/>
    <col min="4" max="4" width="11.42578125" style="32"/>
    <col min="5" max="5" width="89" style="32" bestFit="1" customWidth="1"/>
    <col min="6" max="6" width="37.85546875" style="32" customWidth="1"/>
    <col min="7" max="7" width="25.42578125" style="32" hidden="1" customWidth="1"/>
    <col min="8" max="10" width="11.42578125" style="32"/>
    <col min="11" max="11" width="20.140625" style="32" customWidth="1"/>
    <col min="12" max="12" width="32" style="32" bestFit="1" customWidth="1"/>
    <col min="13" max="13" width="16" style="32" customWidth="1"/>
    <col min="14" max="14" width="11.42578125" style="32"/>
    <col min="15" max="15" width="10.85546875" style="32" bestFit="1" customWidth="1"/>
    <col min="16" max="16" width="15.85546875" style="32" bestFit="1" customWidth="1"/>
    <col min="17" max="18" width="11.42578125" style="32"/>
    <col min="19" max="19" width="34.140625" style="32" bestFit="1" customWidth="1"/>
    <col min="20" max="20" width="10.7109375" style="32" bestFit="1" customWidth="1"/>
    <col min="21" max="21" width="13" style="32" customWidth="1"/>
    <col min="22" max="22" width="15.42578125" style="32" bestFit="1" customWidth="1"/>
    <col min="23" max="23" width="19.28515625" style="32" bestFit="1" customWidth="1"/>
    <col min="24" max="24" width="13" style="32" bestFit="1" customWidth="1"/>
    <col min="25" max="27" width="11.42578125" style="32"/>
    <col min="28" max="28" width="19" style="32" customWidth="1"/>
    <col min="29" max="29" width="22.140625" style="32" customWidth="1"/>
    <col min="30" max="30" width="11.42578125" style="32"/>
    <col min="31" max="32" width="12.28515625" style="32" bestFit="1" customWidth="1"/>
    <col min="33" max="16384" width="11.42578125" style="32"/>
  </cols>
  <sheetData>
    <row r="1" spans="2:33" ht="15.75" thickBot="1" x14ac:dyDescent="0.3">
      <c r="S1" s="69" t="s">
        <v>1709</v>
      </c>
      <c r="AB1" s="69" t="s">
        <v>80</v>
      </c>
      <c r="AC1" s="33"/>
      <c r="AD1" s="33"/>
      <c r="AE1" s="33"/>
      <c r="AF1" s="33"/>
      <c r="AG1" s="33"/>
    </row>
    <row r="2" spans="2:33" ht="33.75" x14ac:dyDescent="0.25">
      <c r="B2" s="7" t="s">
        <v>81</v>
      </c>
      <c r="C2" s="7" t="s">
        <v>82</v>
      </c>
      <c r="D2" s="7" t="s">
        <v>83</v>
      </c>
      <c r="E2" s="7" t="s">
        <v>84</v>
      </c>
      <c r="F2" s="7" t="s">
        <v>85</v>
      </c>
      <c r="G2" s="7" t="s">
        <v>85</v>
      </c>
      <c r="H2" s="7" t="s">
        <v>86</v>
      </c>
      <c r="I2" s="7" t="s">
        <v>87</v>
      </c>
      <c r="J2" s="7" t="s">
        <v>88</v>
      </c>
      <c r="K2" s="7" t="s">
        <v>89</v>
      </c>
      <c r="L2" s="7" t="s">
        <v>90</v>
      </c>
      <c r="M2" s="7" t="s">
        <v>91</v>
      </c>
      <c r="N2" s="7" t="s">
        <v>1</v>
      </c>
      <c r="O2" s="7" t="s">
        <v>1708</v>
      </c>
      <c r="P2" s="7" t="s">
        <v>92</v>
      </c>
      <c r="S2" s="70" t="s">
        <v>90</v>
      </c>
      <c r="T2" s="71" t="s">
        <v>93</v>
      </c>
      <c r="U2" s="71" t="s">
        <v>94</v>
      </c>
      <c r="V2" s="71" t="s">
        <v>1</v>
      </c>
      <c r="W2" s="71" t="s">
        <v>1708</v>
      </c>
      <c r="X2" s="72" t="s">
        <v>95</v>
      </c>
      <c r="AB2" s="70" t="s">
        <v>96</v>
      </c>
      <c r="AC2" s="73" t="s">
        <v>97</v>
      </c>
      <c r="AD2" s="71" t="s">
        <v>93</v>
      </c>
      <c r="AE2" s="71" t="s">
        <v>94</v>
      </c>
      <c r="AF2" s="71" t="s">
        <v>1</v>
      </c>
      <c r="AG2" s="72" t="s">
        <v>98</v>
      </c>
    </row>
    <row r="3" spans="2:33" x14ac:dyDescent="0.25">
      <c r="B3" s="11">
        <v>1</v>
      </c>
      <c r="C3" s="11" t="s">
        <v>192</v>
      </c>
      <c r="D3" s="12" t="s">
        <v>119</v>
      </c>
      <c r="E3" s="12" t="s">
        <v>193</v>
      </c>
      <c r="F3" s="12" t="s">
        <v>127</v>
      </c>
      <c r="G3" s="12">
        <v>24</v>
      </c>
      <c r="H3" s="12" t="s">
        <v>109</v>
      </c>
      <c r="I3" s="12" t="s">
        <v>122</v>
      </c>
      <c r="J3" s="12" t="s">
        <v>104</v>
      </c>
      <c r="K3" s="12" t="s">
        <v>104</v>
      </c>
      <c r="L3" s="12" t="s">
        <v>14</v>
      </c>
      <c r="M3" s="16">
        <v>7280000</v>
      </c>
      <c r="N3" s="16">
        <v>7280000</v>
      </c>
      <c r="O3" s="16">
        <v>0</v>
      </c>
      <c r="P3" s="18">
        <f>+O3/N3</f>
        <v>0</v>
      </c>
      <c r="S3" s="17" t="s">
        <v>15</v>
      </c>
      <c r="T3" s="31">
        <f>+COUNTIF($L$2:$L$73,S3)</f>
        <v>27</v>
      </c>
      <c r="U3" s="16">
        <f>+SUMIF($L$3:$L$75,S3,$M$3:$M$75)</f>
        <v>1073435130</v>
      </c>
      <c r="V3" s="16">
        <f>+SUMIF($L$3:$L$75,S3,$N$3:$N$75)</f>
        <v>1073435130</v>
      </c>
      <c r="W3" s="16">
        <f>+SUMIF($L$3:$L$75,S3,$O$3:$O$75)</f>
        <v>282571130</v>
      </c>
      <c r="X3" s="18">
        <f t="shared" ref="X3:X8" si="0">+W3/V3</f>
        <v>0.26324006183773768</v>
      </c>
      <c r="AB3" s="17">
        <v>24</v>
      </c>
      <c r="AC3" s="74" t="s">
        <v>106</v>
      </c>
      <c r="AD3" s="15">
        <f>+COUNTIF($G$2:$G$73,AB3)</f>
        <v>43</v>
      </c>
      <c r="AE3" s="16">
        <f>+SUMIF($G$3:$G$73,AB3,$M$3:$M$373)</f>
        <v>1675064832</v>
      </c>
      <c r="AF3" s="16">
        <f>+SUMIF($G$3:$G$74,AB3,$N$3:$N$74)</f>
        <v>1675064832</v>
      </c>
      <c r="AG3" s="18">
        <f>+AF3/$AF$6</f>
        <v>0.572344187890103</v>
      </c>
    </row>
    <row r="4" spans="2:33" ht="30" customHeight="1" x14ac:dyDescent="0.25">
      <c r="B4" s="11">
        <v>2</v>
      </c>
      <c r="C4" s="11" t="s">
        <v>192</v>
      </c>
      <c r="D4" s="12" t="s">
        <v>119</v>
      </c>
      <c r="E4" s="12" t="s">
        <v>194</v>
      </c>
      <c r="F4" s="12" t="s">
        <v>127</v>
      </c>
      <c r="G4" s="12">
        <v>24</v>
      </c>
      <c r="H4" s="12" t="s">
        <v>109</v>
      </c>
      <c r="I4" s="12" t="s">
        <v>122</v>
      </c>
      <c r="J4" s="12" t="s">
        <v>104</v>
      </c>
      <c r="K4" s="12" t="s">
        <v>104</v>
      </c>
      <c r="L4" s="12" t="s">
        <v>14</v>
      </c>
      <c r="M4" s="16">
        <v>3500000</v>
      </c>
      <c r="N4" s="16">
        <v>3500000</v>
      </c>
      <c r="O4" s="16">
        <v>0</v>
      </c>
      <c r="P4" s="18">
        <f t="shared" ref="P4:P67" si="1">+O4/N4</f>
        <v>0</v>
      </c>
      <c r="S4" s="17" t="s">
        <v>18</v>
      </c>
      <c r="T4" s="31">
        <f>+COUNTIF($L$2:$L$73,S4)</f>
        <v>10</v>
      </c>
      <c r="U4" s="16">
        <f>+SUMIF($L$3:$L$75,S4,$M$3:$M$75)</f>
        <v>1001080229</v>
      </c>
      <c r="V4" s="16">
        <f>+SUMIF($L$3:$L$75,S4,$N$3:$N$75)</f>
        <v>1001080229</v>
      </c>
      <c r="W4" s="16">
        <f>+SUMIF($L$3:$L$75,S4,$O$3:$O$75)</f>
        <v>232257470</v>
      </c>
      <c r="X4" s="18">
        <f t="shared" si="0"/>
        <v>0.23200684947300063</v>
      </c>
      <c r="AB4" s="17">
        <v>31</v>
      </c>
      <c r="AC4" s="20" t="s">
        <v>111</v>
      </c>
      <c r="AD4" s="15">
        <f>+COUNTIF($G$2:$G$73,AB4)</f>
        <v>1</v>
      </c>
      <c r="AE4" s="16">
        <f>+SUMIF($G$3:$G$73,AB4,$M$3:$M$373)</f>
        <v>178174000</v>
      </c>
      <c r="AF4" s="16">
        <f>+SUMIF($G$3:$G$74,AB4,$N$3:$N$74)</f>
        <v>178174000</v>
      </c>
      <c r="AG4" s="18">
        <f>+AF4/$AF$6</f>
        <v>6.0879347106447518E-2</v>
      </c>
    </row>
    <row r="5" spans="2:33" x14ac:dyDescent="0.25">
      <c r="B5" s="11">
        <v>3</v>
      </c>
      <c r="C5" s="11" t="s">
        <v>192</v>
      </c>
      <c r="D5" s="12" t="s">
        <v>119</v>
      </c>
      <c r="E5" s="12" t="s">
        <v>195</v>
      </c>
      <c r="F5" s="12" t="s">
        <v>127</v>
      </c>
      <c r="G5" s="12">
        <v>24</v>
      </c>
      <c r="H5" s="12" t="s">
        <v>109</v>
      </c>
      <c r="I5" s="12" t="s">
        <v>122</v>
      </c>
      <c r="J5" s="12" t="s">
        <v>104</v>
      </c>
      <c r="K5" s="12" t="s">
        <v>104</v>
      </c>
      <c r="L5" s="12" t="s">
        <v>14</v>
      </c>
      <c r="M5" s="16">
        <v>31500000</v>
      </c>
      <c r="N5" s="16">
        <v>31500000</v>
      </c>
      <c r="O5" s="16">
        <v>0</v>
      </c>
      <c r="P5" s="18">
        <f t="shared" si="1"/>
        <v>0</v>
      </c>
      <c r="S5" s="17" t="s">
        <v>17</v>
      </c>
      <c r="T5" s="31">
        <f>+COUNTIF($L$2:$L$73,S5)</f>
        <v>13</v>
      </c>
      <c r="U5" s="16">
        <f>+SUMIF($L$3:$L$75,S5,$M$3:$M$75)</f>
        <v>606798336</v>
      </c>
      <c r="V5" s="16">
        <f>+SUMIF($L$3:$L$75,S5,$N$3:$N$75)</f>
        <v>606798336</v>
      </c>
      <c r="W5" s="16">
        <f>+SUMIF($L$3:$L$75,S5,$O$3:$O$75)</f>
        <v>337751094</v>
      </c>
      <c r="X5" s="18">
        <f t="shared" si="0"/>
        <v>0.55661176697755477</v>
      </c>
      <c r="AB5" s="17">
        <v>33</v>
      </c>
      <c r="AC5" s="20" t="s">
        <v>117</v>
      </c>
      <c r="AD5" s="15">
        <f>+COUNTIF($G$2:$G$73,AB5)</f>
        <v>27</v>
      </c>
      <c r="AE5" s="16">
        <f>+SUMIF($G$3:$G$73,AB5,$M$3:$M$373)</f>
        <v>1073435130</v>
      </c>
      <c r="AF5" s="16">
        <f>+SUMIF($G$3:$G$74,AB5,$N$3:$N$74)</f>
        <v>1073435130</v>
      </c>
      <c r="AG5" s="18">
        <f>+AF5/$AF$6</f>
        <v>0.36677646500344951</v>
      </c>
    </row>
    <row r="6" spans="2:33" ht="15.75" thickBot="1" x14ac:dyDescent="0.3">
      <c r="B6" s="11">
        <v>4</v>
      </c>
      <c r="C6" s="11" t="s">
        <v>192</v>
      </c>
      <c r="D6" s="12" t="s">
        <v>119</v>
      </c>
      <c r="E6" s="12" t="s">
        <v>196</v>
      </c>
      <c r="F6" s="12" t="s">
        <v>127</v>
      </c>
      <c r="G6" s="12">
        <v>24</v>
      </c>
      <c r="H6" s="12" t="s">
        <v>109</v>
      </c>
      <c r="I6" s="12" t="s">
        <v>122</v>
      </c>
      <c r="J6" s="12" t="s">
        <v>104</v>
      </c>
      <c r="K6" s="12" t="s">
        <v>104</v>
      </c>
      <c r="L6" s="12" t="s">
        <v>14</v>
      </c>
      <c r="M6" s="16">
        <v>8820000</v>
      </c>
      <c r="N6" s="16">
        <v>8820000</v>
      </c>
      <c r="O6" s="16">
        <v>0</v>
      </c>
      <c r="P6" s="18">
        <f t="shared" si="1"/>
        <v>0</v>
      </c>
      <c r="S6" s="17" t="s">
        <v>14</v>
      </c>
      <c r="T6" s="31">
        <f>+COUNTIF($L$2:$L$73,S6)</f>
        <v>14</v>
      </c>
      <c r="U6" s="16">
        <f>+SUMIF($L$3:$L$75,S6,$M$3:$M$75)</f>
        <v>156396534</v>
      </c>
      <c r="V6" s="16">
        <f>+SUMIF($L$3:$L$75,S6,$N$3:$N$75)</f>
        <v>156396534</v>
      </c>
      <c r="W6" s="16">
        <f>+SUMIF($L$3:$L$75,S6,$O$3:$O$75)</f>
        <v>33796534</v>
      </c>
      <c r="X6" s="18">
        <f t="shared" si="0"/>
        <v>0.2160951597559061</v>
      </c>
      <c r="AB6" s="21" t="s">
        <v>124</v>
      </c>
      <c r="AC6" s="22"/>
      <c r="AD6" s="23">
        <f>+SUM(AD3:AD5)</f>
        <v>71</v>
      </c>
      <c r="AE6" s="24">
        <f>+SUM(AE3:AE5)</f>
        <v>2926673962</v>
      </c>
      <c r="AF6" s="24">
        <f>+SUM(AF3:AF5)</f>
        <v>2926673962</v>
      </c>
      <c r="AG6" s="25">
        <f>+SUM(AG3:AG5)</f>
        <v>1</v>
      </c>
    </row>
    <row r="7" spans="2:33" x14ac:dyDescent="0.25">
      <c r="B7" s="11">
        <v>5</v>
      </c>
      <c r="C7" s="11" t="s">
        <v>192</v>
      </c>
      <c r="D7" s="12" t="s">
        <v>119</v>
      </c>
      <c r="E7" s="12" t="s">
        <v>197</v>
      </c>
      <c r="F7" s="12" t="s">
        <v>127</v>
      </c>
      <c r="G7" s="12">
        <v>24</v>
      </c>
      <c r="H7" s="12" t="s">
        <v>109</v>
      </c>
      <c r="I7" s="12" t="s">
        <v>122</v>
      </c>
      <c r="J7" s="12" t="s">
        <v>104</v>
      </c>
      <c r="K7" s="12" t="s">
        <v>104</v>
      </c>
      <c r="L7" s="12" t="s">
        <v>14</v>
      </c>
      <c r="M7" s="16">
        <v>10500000</v>
      </c>
      <c r="N7" s="16">
        <v>10500000</v>
      </c>
      <c r="O7" s="16">
        <v>0</v>
      </c>
      <c r="P7" s="18">
        <f t="shared" si="1"/>
        <v>0</v>
      </c>
      <c r="S7" s="17" t="s">
        <v>16</v>
      </c>
      <c r="T7" s="31">
        <f>+COUNTIF($L$2:$L$73,S7)</f>
        <v>7</v>
      </c>
      <c r="U7" s="16">
        <f>+SUMIF($L$3:$L$75,S7,$M$3:$M$75)</f>
        <v>88963733</v>
      </c>
      <c r="V7" s="16">
        <f>+SUMIF($L$3:$L$75,S7,$N$3:$N$75)</f>
        <v>88963733</v>
      </c>
      <c r="W7" s="16">
        <f>+SUMIF($L$3:$L$75,S7,$O$3:$O$75)</f>
        <v>52548064</v>
      </c>
      <c r="X7" s="18">
        <f t="shared" si="0"/>
        <v>0.59066837943951833</v>
      </c>
    </row>
    <row r="8" spans="2:33" ht="15.75" thickBot="1" x14ac:dyDescent="0.3">
      <c r="B8" s="11">
        <v>6</v>
      </c>
      <c r="C8" s="11" t="s">
        <v>192</v>
      </c>
      <c r="D8" s="12" t="s">
        <v>119</v>
      </c>
      <c r="E8" s="12" t="s">
        <v>198</v>
      </c>
      <c r="F8" s="12" t="s">
        <v>127</v>
      </c>
      <c r="G8" s="12">
        <v>24</v>
      </c>
      <c r="H8" s="12" t="s">
        <v>109</v>
      </c>
      <c r="I8" s="12" t="s">
        <v>122</v>
      </c>
      <c r="J8" s="12" t="s">
        <v>104</v>
      </c>
      <c r="K8" s="12" t="s">
        <v>104</v>
      </c>
      <c r="L8" s="12" t="s">
        <v>14</v>
      </c>
      <c r="M8" s="16">
        <v>20000000</v>
      </c>
      <c r="N8" s="16">
        <v>20000000</v>
      </c>
      <c r="O8" s="16">
        <v>0</v>
      </c>
      <c r="P8" s="18">
        <f t="shared" si="1"/>
        <v>0</v>
      </c>
      <c r="S8" s="21" t="s">
        <v>124</v>
      </c>
      <c r="T8" s="23">
        <f>+SUM(T3:T7)</f>
        <v>71</v>
      </c>
      <c r="U8" s="24">
        <f>+SUM(U3:U7)</f>
        <v>2926673962</v>
      </c>
      <c r="V8" s="24">
        <f>+SUM(V3:V7)</f>
        <v>2926673962</v>
      </c>
      <c r="W8" s="24">
        <f>+SUM(W3:W7)</f>
        <v>938924292</v>
      </c>
      <c r="X8" s="25">
        <f t="shared" si="0"/>
        <v>0.32081615656236873</v>
      </c>
    </row>
    <row r="9" spans="2:33" x14ac:dyDescent="0.25">
      <c r="B9" s="11">
        <v>7</v>
      </c>
      <c r="C9" s="11" t="s">
        <v>199</v>
      </c>
      <c r="D9" s="12" t="s">
        <v>119</v>
      </c>
      <c r="E9" s="12" t="s">
        <v>200</v>
      </c>
      <c r="F9" s="12" t="s">
        <v>201</v>
      </c>
      <c r="G9" s="12">
        <v>24</v>
      </c>
      <c r="H9" s="12" t="s">
        <v>109</v>
      </c>
      <c r="I9" s="12" t="s">
        <v>122</v>
      </c>
      <c r="J9" s="12" t="s">
        <v>104</v>
      </c>
      <c r="K9" s="12" t="s">
        <v>104</v>
      </c>
      <c r="L9" s="12" t="s">
        <v>14</v>
      </c>
      <c r="M9" s="16">
        <v>9000000</v>
      </c>
      <c r="N9" s="16">
        <v>9000000</v>
      </c>
      <c r="O9" s="16">
        <v>0</v>
      </c>
      <c r="P9" s="18">
        <f t="shared" si="1"/>
        <v>0</v>
      </c>
    </row>
    <row r="10" spans="2:33" x14ac:dyDescent="0.25">
      <c r="B10" s="11">
        <v>8</v>
      </c>
      <c r="C10" s="11">
        <v>2401579</v>
      </c>
      <c r="D10" s="12" t="s">
        <v>119</v>
      </c>
      <c r="E10" s="12" t="s">
        <v>202</v>
      </c>
      <c r="F10" s="12" t="s">
        <v>127</v>
      </c>
      <c r="G10" s="12">
        <v>24</v>
      </c>
      <c r="H10" s="12" t="s">
        <v>109</v>
      </c>
      <c r="I10" s="12" t="s">
        <v>122</v>
      </c>
      <c r="J10" s="12" t="s">
        <v>104</v>
      </c>
      <c r="K10" s="12" t="s">
        <v>104</v>
      </c>
      <c r="L10" s="12" t="s">
        <v>14</v>
      </c>
      <c r="M10" s="16">
        <v>500000</v>
      </c>
      <c r="N10" s="16">
        <v>500000</v>
      </c>
      <c r="O10" s="16">
        <v>500000</v>
      </c>
      <c r="P10" s="18">
        <f t="shared" si="1"/>
        <v>1</v>
      </c>
    </row>
    <row r="11" spans="2:33" x14ac:dyDescent="0.25">
      <c r="B11" s="11">
        <v>9</v>
      </c>
      <c r="C11" s="11">
        <v>2401579</v>
      </c>
      <c r="D11" s="12" t="s">
        <v>119</v>
      </c>
      <c r="E11" s="12" t="s">
        <v>203</v>
      </c>
      <c r="F11" s="12" t="s">
        <v>127</v>
      </c>
      <c r="G11" s="12">
        <v>24</v>
      </c>
      <c r="H11" s="12" t="s">
        <v>109</v>
      </c>
      <c r="I11" s="12" t="s">
        <v>103</v>
      </c>
      <c r="J11" s="12" t="s">
        <v>104</v>
      </c>
      <c r="K11" s="12" t="s">
        <v>204</v>
      </c>
      <c r="L11" s="12" t="s">
        <v>14</v>
      </c>
      <c r="M11" s="16">
        <v>28000000</v>
      </c>
      <c r="N11" s="16">
        <v>28000000</v>
      </c>
      <c r="O11" s="16">
        <v>10000000</v>
      </c>
      <c r="P11" s="18">
        <f t="shared" si="1"/>
        <v>0.35714285714285715</v>
      </c>
    </row>
    <row r="12" spans="2:33" x14ac:dyDescent="0.25">
      <c r="B12" s="11">
        <v>10</v>
      </c>
      <c r="C12" s="11">
        <v>2401579</v>
      </c>
      <c r="D12" s="12" t="s">
        <v>119</v>
      </c>
      <c r="E12" s="12" t="s">
        <v>205</v>
      </c>
      <c r="F12" s="12" t="s">
        <v>127</v>
      </c>
      <c r="G12" s="12">
        <v>24</v>
      </c>
      <c r="H12" s="12" t="s">
        <v>109</v>
      </c>
      <c r="I12" s="12" t="s">
        <v>122</v>
      </c>
      <c r="J12" s="12" t="s">
        <v>104</v>
      </c>
      <c r="K12" s="12" t="s">
        <v>104</v>
      </c>
      <c r="L12" s="12" t="s">
        <v>14</v>
      </c>
      <c r="M12" s="16">
        <v>10000000</v>
      </c>
      <c r="N12" s="16">
        <v>10000000</v>
      </c>
      <c r="O12" s="16">
        <v>0</v>
      </c>
      <c r="P12" s="18">
        <f t="shared" si="1"/>
        <v>0</v>
      </c>
    </row>
    <row r="13" spans="2:33" x14ac:dyDescent="0.25">
      <c r="B13" s="11">
        <v>11</v>
      </c>
      <c r="C13" s="11">
        <v>2401579</v>
      </c>
      <c r="D13" s="12" t="s">
        <v>119</v>
      </c>
      <c r="E13" s="12" t="s">
        <v>206</v>
      </c>
      <c r="F13" s="12" t="s">
        <v>127</v>
      </c>
      <c r="G13" s="12">
        <v>24</v>
      </c>
      <c r="H13" s="12" t="s">
        <v>109</v>
      </c>
      <c r="I13" s="12" t="s">
        <v>122</v>
      </c>
      <c r="J13" s="12" t="s">
        <v>104</v>
      </c>
      <c r="K13" s="12" t="s">
        <v>104</v>
      </c>
      <c r="L13" s="12" t="s">
        <v>14</v>
      </c>
      <c r="M13" s="16">
        <v>2500000</v>
      </c>
      <c r="N13" s="16">
        <v>2500000</v>
      </c>
      <c r="O13" s="16">
        <v>2500000</v>
      </c>
      <c r="P13" s="18">
        <f t="shared" si="1"/>
        <v>1</v>
      </c>
    </row>
    <row r="14" spans="2:33" x14ac:dyDescent="0.25">
      <c r="B14" s="11">
        <v>12</v>
      </c>
      <c r="C14" s="11">
        <v>2401579</v>
      </c>
      <c r="D14" s="12" t="s">
        <v>119</v>
      </c>
      <c r="E14" s="12" t="s">
        <v>207</v>
      </c>
      <c r="F14" s="12" t="s">
        <v>127</v>
      </c>
      <c r="G14" s="12">
        <v>24</v>
      </c>
      <c r="H14" s="12" t="s">
        <v>109</v>
      </c>
      <c r="I14" s="12" t="s">
        <v>122</v>
      </c>
      <c r="J14" s="12" t="s">
        <v>104</v>
      </c>
      <c r="K14" s="12" t="s">
        <v>104</v>
      </c>
      <c r="L14" s="12" t="s">
        <v>14</v>
      </c>
      <c r="M14" s="16">
        <v>4000000</v>
      </c>
      <c r="N14" s="16">
        <v>4000000</v>
      </c>
      <c r="O14" s="16">
        <v>0</v>
      </c>
      <c r="P14" s="18">
        <f t="shared" si="1"/>
        <v>0</v>
      </c>
    </row>
    <row r="15" spans="2:33" x14ac:dyDescent="0.25">
      <c r="B15" s="11">
        <v>13</v>
      </c>
      <c r="C15" s="11">
        <v>2401579</v>
      </c>
      <c r="D15" s="12" t="s">
        <v>119</v>
      </c>
      <c r="E15" s="12" t="s">
        <v>208</v>
      </c>
      <c r="F15" s="12" t="s">
        <v>127</v>
      </c>
      <c r="G15" s="12">
        <v>24</v>
      </c>
      <c r="H15" s="12" t="s">
        <v>109</v>
      </c>
      <c r="I15" s="12" t="s">
        <v>122</v>
      </c>
      <c r="J15" s="12" t="s">
        <v>104</v>
      </c>
      <c r="K15" s="12" t="s">
        <v>104</v>
      </c>
      <c r="L15" s="12" t="s">
        <v>14</v>
      </c>
      <c r="M15" s="16">
        <v>0</v>
      </c>
      <c r="N15" s="16">
        <v>0</v>
      </c>
      <c r="O15" s="16">
        <v>0</v>
      </c>
      <c r="P15" s="18" t="e">
        <f t="shared" si="1"/>
        <v>#DIV/0!</v>
      </c>
    </row>
    <row r="16" spans="2:33" x14ac:dyDescent="0.25">
      <c r="B16" s="11">
        <v>14</v>
      </c>
      <c r="C16" s="11">
        <v>2403999</v>
      </c>
      <c r="D16" s="12" t="s">
        <v>119</v>
      </c>
      <c r="E16" s="12" t="s">
        <v>209</v>
      </c>
      <c r="F16" s="12" t="s">
        <v>201</v>
      </c>
      <c r="G16" s="12">
        <v>24</v>
      </c>
      <c r="H16" s="12" t="s">
        <v>109</v>
      </c>
      <c r="I16" s="12" t="s">
        <v>103</v>
      </c>
      <c r="J16" s="12" t="s">
        <v>104</v>
      </c>
      <c r="K16" s="12" t="s">
        <v>210</v>
      </c>
      <c r="L16" s="12" t="s">
        <v>14</v>
      </c>
      <c r="M16" s="16">
        <v>20796534</v>
      </c>
      <c r="N16" s="16">
        <v>20796534</v>
      </c>
      <c r="O16" s="16">
        <v>20796534</v>
      </c>
      <c r="P16" s="18">
        <f t="shared" si="1"/>
        <v>1</v>
      </c>
    </row>
    <row r="17" spans="2:16" x14ac:dyDescent="0.25">
      <c r="B17" s="11">
        <v>15</v>
      </c>
      <c r="C17" s="11" t="s">
        <v>211</v>
      </c>
      <c r="D17" s="12" t="s">
        <v>119</v>
      </c>
      <c r="E17" s="12" t="s">
        <v>212</v>
      </c>
      <c r="F17" s="12" t="s">
        <v>127</v>
      </c>
      <c r="G17" s="12">
        <v>24</v>
      </c>
      <c r="H17" s="12" t="s">
        <v>109</v>
      </c>
      <c r="I17" s="12" t="s">
        <v>122</v>
      </c>
      <c r="J17" s="12" t="s">
        <v>104</v>
      </c>
      <c r="K17" s="12" t="s">
        <v>104</v>
      </c>
      <c r="L17" s="12" t="s">
        <v>17</v>
      </c>
      <c r="M17" s="16">
        <v>66819181</v>
      </c>
      <c r="N17" s="16">
        <v>66819181</v>
      </c>
      <c r="O17" s="16">
        <v>8486108</v>
      </c>
      <c r="P17" s="18">
        <f t="shared" si="1"/>
        <v>0.12700107772946215</v>
      </c>
    </row>
    <row r="18" spans="2:16" x14ac:dyDescent="0.25">
      <c r="B18" s="11">
        <v>16</v>
      </c>
      <c r="C18" s="11" t="s">
        <v>211</v>
      </c>
      <c r="D18" s="12" t="s">
        <v>119</v>
      </c>
      <c r="E18" s="12" t="s">
        <v>213</v>
      </c>
      <c r="F18" s="12" t="s">
        <v>127</v>
      </c>
      <c r="G18" s="12">
        <v>24</v>
      </c>
      <c r="H18" s="12" t="s">
        <v>109</v>
      </c>
      <c r="I18" s="12" t="s">
        <v>122</v>
      </c>
      <c r="J18" s="12" t="s">
        <v>104</v>
      </c>
      <c r="K18" s="12" t="s">
        <v>104</v>
      </c>
      <c r="L18" s="12" t="s">
        <v>17</v>
      </c>
      <c r="M18" s="16">
        <v>32780544</v>
      </c>
      <c r="N18" s="16">
        <v>32780544</v>
      </c>
      <c r="O18" s="16">
        <v>13000000</v>
      </c>
      <c r="P18" s="18">
        <f t="shared" si="1"/>
        <v>0.39657670110660764</v>
      </c>
    </row>
    <row r="19" spans="2:16" x14ac:dyDescent="0.25">
      <c r="B19" s="11">
        <v>17</v>
      </c>
      <c r="C19" s="11" t="s">
        <v>211</v>
      </c>
      <c r="D19" s="12" t="s">
        <v>119</v>
      </c>
      <c r="E19" s="12" t="s">
        <v>214</v>
      </c>
      <c r="F19" s="12" t="s">
        <v>127</v>
      </c>
      <c r="G19" s="12">
        <v>24</v>
      </c>
      <c r="H19" s="12" t="s">
        <v>109</v>
      </c>
      <c r="I19" s="12" t="s">
        <v>122</v>
      </c>
      <c r="J19" s="12" t="s">
        <v>104</v>
      </c>
      <c r="K19" s="12" t="s">
        <v>104</v>
      </c>
      <c r="L19" s="12" t="s">
        <v>17</v>
      </c>
      <c r="M19" s="16">
        <v>90977446</v>
      </c>
      <c r="N19" s="16">
        <v>90977446</v>
      </c>
      <c r="O19" s="16">
        <v>17000000</v>
      </c>
      <c r="P19" s="18">
        <f t="shared" si="1"/>
        <v>0.18685949922137846</v>
      </c>
    </row>
    <row r="20" spans="2:16" x14ac:dyDescent="0.25">
      <c r="B20" s="11">
        <v>18</v>
      </c>
      <c r="C20" s="11" t="s">
        <v>211</v>
      </c>
      <c r="D20" s="12" t="s">
        <v>119</v>
      </c>
      <c r="E20" s="12" t="s">
        <v>215</v>
      </c>
      <c r="F20" s="12" t="s">
        <v>127</v>
      </c>
      <c r="G20" s="12">
        <v>24</v>
      </c>
      <c r="H20" s="12" t="s">
        <v>109</v>
      </c>
      <c r="I20" s="12" t="s">
        <v>122</v>
      </c>
      <c r="J20" s="12" t="s">
        <v>104</v>
      </c>
      <c r="K20" s="12" t="s">
        <v>104</v>
      </c>
      <c r="L20" s="12" t="s">
        <v>17</v>
      </c>
      <c r="M20" s="16">
        <v>111111776</v>
      </c>
      <c r="N20" s="16">
        <v>111111776</v>
      </c>
      <c r="O20" s="16">
        <v>31938714</v>
      </c>
      <c r="P20" s="18">
        <f t="shared" si="1"/>
        <v>0.2874467059189118</v>
      </c>
    </row>
    <row r="21" spans="2:16" x14ac:dyDescent="0.25">
      <c r="B21" s="11">
        <v>19</v>
      </c>
      <c r="C21" s="11" t="s">
        <v>216</v>
      </c>
      <c r="D21" s="12" t="s">
        <v>119</v>
      </c>
      <c r="E21" s="12" t="s">
        <v>217</v>
      </c>
      <c r="F21" s="12" t="s">
        <v>127</v>
      </c>
      <c r="G21" s="12">
        <v>24</v>
      </c>
      <c r="H21" s="12" t="s">
        <v>109</v>
      </c>
      <c r="I21" s="12" t="s">
        <v>122</v>
      </c>
      <c r="J21" s="12" t="s">
        <v>104</v>
      </c>
      <c r="K21" s="12" t="s">
        <v>104</v>
      </c>
      <c r="L21" s="12" t="s">
        <v>17</v>
      </c>
      <c r="M21" s="16">
        <v>70204154</v>
      </c>
      <c r="N21" s="16">
        <v>70204154</v>
      </c>
      <c r="O21" s="16">
        <v>28081661</v>
      </c>
      <c r="P21" s="18">
        <f t="shared" si="1"/>
        <v>0.39999999145349718</v>
      </c>
    </row>
    <row r="22" spans="2:16" x14ac:dyDescent="0.25">
      <c r="B22" s="11">
        <v>20</v>
      </c>
      <c r="C22" s="11" t="s">
        <v>218</v>
      </c>
      <c r="D22" s="12" t="s">
        <v>119</v>
      </c>
      <c r="E22" s="12" t="s">
        <v>219</v>
      </c>
      <c r="F22" s="12" t="s">
        <v>127</v>
      </c>
      <c r="G22" s="12">
        <v>24</v>
      </c>
      <c r="H22" s="12" t="s">
        <v>109</v>
      </c>
      <c r="I22" s="12" t="s">
        <v>122</v>
      </c>
      <c r="J22" s="12" t="s">
        <v>104</v>
      </c>
      <c r="K22" s="12" t="s">
        <v>104</v>
      </c>
      <c r="L22" s="12" t="s">
        <v>17</v>
      </c>
      <c r="M22" s="16">
        <v>44275077</v>
      </c>
      <c r="N22" s="16">
        <v>44275077</v>
      </c>
      <c r="O22" s="16">
        <v>61659876</v>
      </c>
      <c r="P22" s="18">
        <f t="shared" si="1"/>
        <v>1.3926542917135978</v>
      </c>
    </row>
    <row r="23" spans="2:16" x14ac:dyDescent="0.25">
      <c r="B23" s="11">
        <v>21</v>
      </c>
      <c r="C23" s="11" t="s">
        <v>220</v>
      </c>
      <c r="D23" s="12" t="s">
        <v>119</v>
      </c>
      <c r="E23" s="12" t="s">
        <v>221</v>
      </c>
      <c r="F23" s="12" t="s">
        <v>127</v>
      </c>
      <c r="G23" s="12">
        <v>24</v>
      </c>
      <c r="H23" s="12" t="s">
        <v>109</v>
      </c>
      <c r="I23" s="12" t="s">
        <v>122</v>
      </c>
      <c r="J23" s="12" t="s">
        <v>104</v>
      </c>
      <c r="K23" s="12" t="s">
        <v>104</v>
      </c>
      <c r="L23" s="12" t="s">
        <v>17</v>
      </c>
      <c r="M23" s="16">
        <v>21203333</v>
      </c>
      <c r="N23" s="16">
        <v>21203333</v>
      </c>
      <c r="O23" s="16">
        <v>21203333</v>
      </c>
      <c r="P23" s="18">
        <f t="shared" si="1"/>
        <v>1</v>
      </c>
    </row>
    <row r="24" spans="2:16" x14ac:dyDescent="0.25">
      <c r="B24" s="11">
        <v>22</v>
      </c>
      <c r="C24" s="11" t="s">
        <v>222</v>
      </c>
      <c r="D24" s="12" t="s">
        <v>119</v>
      </c>
      <c r="E24" s="12" t="s">
        <v>223</v>
      </c>
      <c r="F24" s="12" t="s">
        <v>127</v>
      </c>
      <c r="G24" s="12">
        <v>24</v>
      </c>
      <c r="H24" s="12" t="s">
        <v>109</v>
      </c>
      <c r="I24" s="12" t="s">
        <v>122</v>
      </c>
      <c r="J24" s="12" t="s">
        <v>104</v>
      </c>
      <c r="K24" s="12" t="s">
        <v>104</v>
      </c>
      <c r="L24" s="12" t="s">
        <v>17</v>
      </c>
      <c r="M24" s="16">
        <v>24804200</v>
      </c>
      <c r="N24" s="16">
        <v>24804200</v>
      </c>
      <c r="O24" s="16">
        <v>0</v>
      </c>
      <c r="P24" s="18">
        <f t="shared" si="1"/>
        <v>0</v>
      </c>
    </row>
    <row r="25" spans="2:16" x14ac:dyDescent="0.25">
      <c r="B25" s="11">
        <v>23</v>
      </c>
      <c r="C25" s="11" t="s">
        <v>224</v>
      </c>
      <c r="D25" s="12" t="s">
        <v>119</v>
      </c>
      <c r="E25" s="12" t="s">
        <v>225</v>
      </c>
      <c r="F25" s="12" t="s">
        <v>127</v>
      </c>
      <c r="G25" s="12">
        <v>24</v>
      </c>
      <c r="H25" s="12" t="s">
        <v>109</v>
      </c>
      <c r="I25" s="12" t="s">
        <v>122</v>
      </c>
      <c r="J25" s="12" t="s">
        <v>104</v>
      </c>
      <c r="K25" s="12" t="s">
        <v>104</v>
      </c>
      <c r="L25" s="12" t="s">
        <v>17</v>
      </c>
      <c r="M25" s="16">
        <v>7054615</v>
      </c>
      <c r="N25" s="16">
        <v>7054615</v>
      </c>
      <c r="O25" s="16">
        <v>4600000</v>
      </c>
      <c r="P25" s="18">
        <f t="shared" si="1"/>
        <v>0.65205542754636503</v>
      </c>
    </row>
    <row r="26" spans="2:16" x14ac:dyDescent="0.25">
      <c r="B26" s="11">
        <v>24</v>
      </c>
      <c r="C26" s="11" t="s">
        <v>226</v>
      </c>
      <c r="D26" s="12" t="s">
        <v>119</v>
      </c>
      <c r="E26" s="12" t="s">
        <v>227</v>
      </c>
      <c r="F26" s="12" t="s">
        <v>127</v>
      </c>
      <c r="G26" s="12">
        <v>24</v>
      </c>
      <c r="H26" s="12" t="s">
        <v>109</v>
      </c>
      <c r="I26" s="12" t="s">
        <v>122</v>
      </c>
      <c r="J26" s="12" t="s">
        <v>104</v>
      </c>
      <c r="K26" s="12" t="s">
        <v>104</v>
      </c>
      <c r="L26" s="12" t="s">
        <v>17</v>
      </c>
      <c r="M26" s="16">
        <v>91729548</v>
      </c>
      <c r="N26" s="16">
        <v>91729548</v>
      </c>
      <c r="O26" s="16">
        <v>113117000</v>
      </c>
      <c r="P26" s="18">
        <f t="shared" si="1"/>
        <v>1.2331577170749821</v>
      </c>
    </row>
    <row r="27" spans="2:16" x14ac:dyDescent="0.25">
      <c r="B27" s="11">
        <v>25</v>
      </c>
      <c r="C27" s="11">
        <v>2401581</v>
      </c>
      <c r="D27" s="12" t="s">
        <v>119</v>
      </c>
      <c r="E27" s="12" t="s">
        <v>228</v>
      </c>
      <c r="F27" s="12" t="s">
        <v>127</v>
      </c>
      <c r="G27" s="12">
        <v>24</v>
      </c>
      <c r="H27" s="12" t="s">
        <v>109</v>
      </c>
      <c r="I27" s="12" t="s">
        <v>122</v>
      </c>
      <c r="J27" s="12" t="s">
        <v>104</v>
      </c>
      <c r="K27" s="12" t="s">
        <v>104</v>
      </c>
      <c r="L27" s="12" t="s">
        <v>17</v>
      </c>
      <c r="M27" s="16">
        <v>18000000</v>
      </c>
      <c r="N27" s="16">
        <v>18000000</v>
      </c>
      <c r="O27" s="16">
        <v>6720000</v>
      </c>
      <c r="P27" s="18">
        <f t="shared" si="1"/>
        <v>0.37333333333333335</v>
      </c>
    </row>
    <row r="28" spans="2:16" x14ac:dyDescent="0.25">
      <c r="B28" s="11">
        <v>26</v>
      </c>
      <c r="C28" s="11">
        <v>2401581</v>
      </c>
      <c r="D28" s="12" t="s">
        <v>119</v>
      </c>
      <c r="E28" s="12" t="s">
        <v>229</v>
      </c>
      <c r="F28" s="12" t="s">
        <v>127</v>
      </c>
      <c r="G28" s="12">
        <v>24</v>
      </c>
      <c r="H28" s="12" t="s">
        <v>109</v>
      </c>
      <c r="I28" s="12" t="s">
        <v>122</v>
      </c>
      <c r="J28" s="12" t="s">
        <v>104</v>
      </c>
      <c r="K28" s="12" t="s">
        <v>104</v>
      </c>
      <c r="L28" s="12" t="s">
        <v>17</v>
      </c>
      <c r="M28" s="16">
        <v>11838462</v>
      </c>
      <c r="N28" s="16">
        <v>11838462</v>
      </c>
      <c r="O28" s="16">
        <v>23076922</v>
      </c>
      <c r="P28" s="18">
        <f t="shared" si="1"/>
        <v>1.9493175718264755</v>
      </c>
    </row>
    <row r="29" spans="2:16" x14ac:dyDescent="0.25">
      <c r="B29" s="11">
        <v>27</v>
      </c>
      <c r="C29" s="11">
        <v>2401581</v>
      </c>
      <c r="D29" s="12" t="s">
        <v>119</v>
      </c>
      <c r="E29" s="12" t="s">
        <v>230</v>
      </c>
      <c r="F29" s="12" t="s">
        <v>127</v>
      </c>
      <c r="G29" s="12">
        <v>24</v>
      </c>
      <c r="H29" s="12" t="s">
        <v>109</v>
      </c>
      <c r="I29" s="12" t="s">
        <v>122</v>
      </c>
      <c r="J29" s="12" t="s">
        <v>104</v>
      </c>
      <c r="K29" s="12" t="s">
        <v>104</v>
      </c>
      <c r="L29" s="12" t="s">
        <v>17</v>
      </c>
      <c r="M29" s="16">
        <v>16000000</v>
      </c>
      <c r="N29" s="16">
        <v>16000000</v>
      </c>
      <c r="O29" s="16">
        <v>8867480</v>
      </c>
      <c r="P29" s="18">
        <f t="shared" si="1"/>
        <v>0.55421750000000003</v>
      </c>
    </row>
    <row r="30" spans="2:16" x14ac:dyDescent="0.25">
      <c r="B30" s="11">
        <v>28</v>
      </c>
      <c r="C30" s="11" t="s">
        <v>231</v>
      </c>
      <c r="D30" s="12" t="s">
        <v>119</v>
      </c>
      <c r="E30" s="12" t="s">
        <v>232</v>
      </c>
      <c r="F30" s="12" t="s">
        <v>121</v>
      </c>
      <c r="G30" s="12">
        <v>33</v>
      </c>
      <c r="H30" s="12" t="s">
        <v>109</v>
      </c>
      <c r="I30" s="12" t="s">
        <v>103</v>
      </c>
      <c r="J30" s="12" t="s">
        <v>104</v>
      </c>
      <c r="K30" s="12" t="s">
        <v>128</v>
      </c>
      <c r="L30" s="12" t="s">
        <v>15</v>
      </c>
      <c r="M30" s="16">
        <v>21093078</v>
      </c>
      <c r="N30" s="16">
        <v>21093078</v>
      </c>
      <c r="O30" s="16">
        <v>21093078</v>
      </c>
      <c r="P30" s="18">
        <f t="shared" si="1"/>
        <v>1</v>
      </c>
    </row>
    <row r="31" spans="2:16" x14ac:dyDescent="0.25">
      <c r="B31" s="11">
        <v>29</v>
      </c>
      <c r="C31" s="11" t="s">
        <v>233</v>
      </c>
      <c r="D31" s="12" t="s">
        <v>119</v>
      </c>
      <c r="E31" s="12" t="s">
        <v>234</v>
      </c>
      <c r="F31" s="12" t="s">
        <v>121</v>
      </c>
      <c r="G31" s="12">
        <v>33</v>
      </c>
      <c r="H31" s="12" t="s">
        <v>109</v>
      </c>
      <c r="I31" s="12" t="s">
        <v>103</v>
      </c>
      <c r="J31" s="12" t="s">
        <v>104</v>
      </c>
      <c r="K31" s="12" t="s">
        <v>128</v>
      </c>
      <c r="L31" s="12" t="s">
        <v>15</v>
      </c>
      <c r="M31" s="16">
        <v>15262052</v>
      </c>
      <c r="N31" s="16">
        <v>15262052</v>
      </c>
      <c r="O31" s="16">
        <v>15262052</v>
      </c>
      <c r="P31" s="18">
        <f t="shared" si="1"/>
        <v>1</v>
      </c>
    </row>
    <row r="32" spans="2:16" x14ac:dyDescent="0.25">
      <c r="B32" s="11">
        <v>30</v>
      </c>
      <c r="C32" s="11" t="s">
        <v>235</v>
      </c>
      <c r="D32" s="12" t="s">
        <v>119</v>
      </c>
      <c r="E32" s="12" t="s">
        <v>236</v>
      </c>
      <c r="F32" s="12" t="s">
        <v>121</v>
      </c>
      <c r="G32" s="12">
        <v>33</v>
      </c>
      <c r="H32" s="12" t="s">
        <v>109</v>
      </c>
      <c r="I32" s="12" t="s">
        <v>103</v>
      </c>
      <c r="J32" s="12" t="s">
        <v>104</v>
      </c>
      <c r="K32" s="12" t="s">
        <v>128</v>
      </c>
      <c r="L32" s="12" t="s">
        <v>15</v>
      </c>
      <c r="M32" s="16">
        <v>58650000</v>
      </c>
      <c r="N32" s="16">
        <v>58650000</v>
      </c>
      <c r="O32" s="16">
        <v>11730000</v>
      </c>
      <c r="P32" s="18">
        <f t="shared" si="1"/>
        <v>0.2</v>
      </c>
    </row>
    <row r="33" spans="2:16" x14ac:dyDescent="0.25">
      <c r="B33" s="11">
        <v>31</v>
      </c>
      <c r="C33" s="11" t="s">
        <v>237</v>
      </c>
      <c r="D33" s="12" t="s">
        <v>119</v>
      </c>
      <c r="E33" s="12" t="s">
        <v>238</v>
      </c>
      <c r="F33" s="12" t="s">
        <v>121</v>
      </c>
      <c r="G33" s="12">
        <v>33</v>
      </c>
      <c r="H33" s="12" t="s">
        <v>109</v>
      </c>
      <c r="I33" s="12" t="s">
        <v>103</v>
      </c>
      <c r="J33" s="12" t="s">
        <v>104</v>
      </c>
      <c r="K33" s="12" t="s">
        <v>128</v>
      </c>
      <c r="L33" s="12" t="s">
        <v>15</v>
      </c>
      <c r="M33" s="16">
        <v>45050000</v>
      </c>
      <c r="N33" s="16">
        <v>45050000</v>
      </c>
      <c r="O33" s="16">
        <v>9010000</v>
      </c>
      <c r="P33" s="18">
        <f t="shared" si="1"/>
        <v>0.2</v>
      </c>
    </row>
    <row r="34" spans="2:16" x14ac:dyDescent="0.25">
      <c r="B34" s="11">
        <v>32</v>
      </c>
      <c r="C34" s="11" t="s">
        <v>239</v>
      </c>
      <c r="D34" s="12" t="s">
        <v>119</v>
      </c>
      <c r="E34" s="12" t="s">
        <v>240</v>
      </c>
      <c r="F34" s="12" t="s">
        <v>121</v>
      </c>
      <c r="G34" s="12">
        <v>33</v>
      </c>
      <c r="H34" s="12" t="s">
        <v>109</v>
      </c>
      <c r="I34" s="12" t="s">
        <v>103</v>
      </c>
      <c r="J34" s="12" t="s">
        <v>104</v>
      </c>
      <c r="K34" s="12" t="s">
        <v>128</v>
      </c>
      <c r="L34" s="12" t="s">
        <v>15</v>
      </c>
      <c r="M34" s="16">
        <v>38280000</v>
      </c>
      <c r="N34" s="16">
        <v>38280000</v>
      </c>
      <c r="O34" s="16">
        <v>7656000</v>
      </c>
      <c r="P34" s="18">
        <f t="shared" si="1"/>
        <v>0.2</v>
      </c>
    </row>
    <row r="35" spans="2:16" x14ac:dyDescent="0.25">
      <c r="B35" s="11">
        <v>33</v>
      </c>
      <c r="C35" s="11" t="s">
        <v>241</v>
      </c>
      <c r="D35" s="12" t="s">
        <v>119</v>
      </c>
      <c r="E35" s="12" t="s">
        <v>242</v>
      </c>
      <c r="F35" s="12" t="s">
        <v>121</v>
      </c>
      <c r="G35" s="12">
        <v>33</v>
      </c>
      <c r="H35" s="12" t="s">
        <v>109</v>
      </c>
      <c r="I35" s="12" t="s">
        <v>103</v>
      </c>
      <c r="J35" s="12" t="s">
        <v>104</v>
      </c>
      <c r="K35" s="12" t="s">
        <v>128</v>
      </c>
      <c r="L35" s="12" t="s">
        <v>15</v>
      </c>
      <c r="M35" s="16">
        <v>12750000</v>
      </c>
      <c r="N35" s="16">
        <v>12750000</v>
      </c>
      <c r="O35" s="16">
        <v>12750000</v>
      </c>
      <c r="P35" s="18">
        <f t="shared" si="1"/>
        <v>1</v>
      </c>
    </row>
    <row r="36" spans="2:16" x14ac:dyDescent="0.25">
      <c r="B36" s="11">
        <v>34</v>
      </c>
      <c r="C36" s="11" t="s">
        <v>243</v>
      </c>
      <c r="D36" s="12" t="s">
        <v>119</v>
      </c>
      <c r="E36" s="12" t="s">
        <v>244</v>
      </c>
      <c r="F36" s="12" t="s">
        <v>121</v>
      </c>
      <c r="G36" s="12">
        <v>33</v>
      </c>
      <c r="H36" s="12" t="s">
        <v>109</v>
      </c>
      <c r="I36" s="12" t="s">
        <v>103</v>
      </c>
      <c r="J36" s="12" t="s">
        <v>104</v>
      </c>
      <c r="K36" s="12" t="s">
        <v>128</v>
      </c>
      <c r="L36" s="12" t="s">
        <v>15</v>
      </c>
      <c r="M36" s="16">
        <v>12750000</v>
      </c>
      <c r="N36" s="16">
        <v>12750000</v>
      </c>
      <c r="O36" s="16">
        <v>12750000</v>
      </c>
      <c r="P36" s="18">
        <f t="shared" si="1"/>
        <v>1</v>
      </c>
    </row>
    <row r="37" spans="2:16" x14ac:dyDescent="0.25">
      <c r="B37" s="11">
        <v>35</v>
      </c>
      <c r="C37" s="11" t="s">
        <v>245</v>
      </c>
      <c r="D37" s="12" t="s">
        <v>119</v>
      </c>
      <c r="E37" s="12" t="s">
        <v>246</v>
      </c>
      <c r="F37" s="12" t="s">
        <v>121</v>
      </c>
      <c r="G37" s="12">
        <v>33</v>
      </c>
      <c r="H37" s="12" t="s">
        <v>109</v>
      </c>
      <c r="I37" s="12" t="s">
        <v>103</v>
      </c>
      <c r="J37" s="12" t="s">
        <v>104</v>
      </c>
      <c r="K37" s="12" t="s">
        <v>128</v>
      </c>
      <c r="L37" s="12" t="s">
        <v>15</v>
      </c>
      <c r="M37" s="16">
        <v>45900000</v>
      </c>
      <c r="N37" s="16">
        <v>45900000</v>
      </c>
      <c r="O37" s="16">
        <v>9180000</v>
      </c>
      <c r="P37" s="18">
        <f t="shared" si="1"/>
        <v>0.2</v>
      </c>
    </row>
    <row r="38" spans="2:16" x14ac:dyDescent="0.25">
      <c r="B38" s="11">
        <v>36</v>
      </c>
      <c r="C38" s="11" t="s">
        <v>247</v>
      </c>
      <c r="D38" s="12" t="s">
        <v>119</v>
      </c>
      <c r="E38" s="12" t="s">
        <v>248</v>
      </c>
      <c r="F38" s="12" t="s">
        <v>121</v>
      </c>
      <c r="G38" s="12">
        <v>33</v>
      </c>
      <c r="H38" s="12" t="s">
        <v>109</v>
      </c>
      <c r="I38" s="12" t="s">
        <v>103</v>
      </c>
      <c r="J38" s="12" t="s">
        <v>104</v>
      </c>
      <c r="K38" s="12" t="s">
        <v>128</v>
      </c>
      <c r="L38" s="12" t="s">
        <v>15</v>
      </c>
      <c r="M38" s="16">
        <v>31530000</v>
      </c>
      <c r="N38" s="16">
        <v>31530000</v>
      </c>
      <c r="O38" s="16">
        <v>6306000</v>
      </c>
      <c r="P38" s="18">
        <f t="shared" si="1"/>
        <v>0.2</v>
      </c>
    </row>
    <row r="39" spans="2:16" x14ac:dyDescent="0.25">
      <c r="B39" s="11">
        <v>37</v>
      </c>
      <c r="C39" s="11" t="s">
        <v>249</v>
      </c>
      <c r="D39" s="12" t="s">
        <v>119</v>
      </c>
      <c r="E39" s="12" t="s">
        <v>250</v>
      </c>
      <c r="F39" s="12" t="s">
        <v>121</v>
      </c>
      <c r="G39" s="12">
        <v>33</v>
      </c>
      <c r="H39" s="12" t="s">
        <v>109</v>
      </c>
      <c r="I39" s="12" t="s">
        <v>103</v>
      </c>
      <c r="J39" s="12" t="s">
        <v>104</v>
      </c>
      <c r="K39" s="12" t="s">
        <v>128</v>
      </c>
      <c r="L39" s="12" t="s">
        <v>15</v>
      </c>
      <c r="M39" s="16">
        <v>28710000</v>
      </c>
      <c r="N39" s="16">
        <v>28710000</v>
      </c>
      <c r="O39" s="16">
        <v>5742000</v>
      </c>
      <c r="P39" s="18">
        <f t="shared" si="1"/>
        <v>0.2</v>
      </c>
    </row>
    <row r="40" spans="2:16" x14ac:dyDescent="0.25">
      <c r="B40" s="11">
        <v>38</v>
      </c>
      <c r="C40" s="11" t="s">
        <v>251</v>
      </c>
      <c r="D40" s="12" t="s">
        <v>119</v>
      </c>
      <c r="E40" s="12" t="s">
        <v>252</v>
      </c>
      <c r="F40" s="12" t="s">
        <v>121</v>
      </c>
      <c r="G40" s="12">
        <v>33</v>
      </c>
      <c r="H40" s="12" t="s">
        <v>109</v>
      </c>
      <c r="I40" s="12" t="s">
        <v>103</v>
      </c>
      <c r="J40" s="12" t="s">
        <v>104</v>
      </c>
      <c r="K40" s="12" t="s">
        <v>128</v>
      </c>
      <c r="L40" s="12" t="s">
        <v>15</v>
      </c>
      <c r="M40" s="16">
        <v>30000000</v>
      </c>
      <c r="N40" s="16">
        <v>30000000</v>
      </c>
      <c r="O40" s="16">
        <v>6000000</v>
      </c>
      <c r="P40" s="18">
        <f t="shared" si="1"/>
        <v>0.2</v>
      </c>
    </row>
    <row r="41" spans="2:16" x14ac:dyDescent="0.25">
      <c r="B41" s="11">
        <v>39</v>
      </c>
      <c r="C41" s="11" t="s">
        <v>253</v>
      </c>
      <c r="D41" s="12" t="s">
        <v>119</v>
      </c>
      <c r="E41" s="12" t="s">
        <v>254</v>
      </c>
      <c r="F41" s="12" t="s">
        <v>121</v>
      </c>
      <c r="G41" s="12">
        <v>33</v>
      </c>
      <c r="H41" s="12" t="s">
        <v>109</v>
      </c>
      <c r="I41" s="12" t="s">
        <v>103</v>
      </c>
      <c r="J41" s="12" t="s">
        <v>104</v>
      </c>
      <c r="K41" s="12" t="s">
        <v>128</v>
      </c>
      <c r="L41" s="12" t="s">
        <v>15</v>
      </c>
      <c r="M41" s="16">
        <v>23000000</v>
      </c>
      <c r="N41" s="16">
        <v>23000000</v>
      </c>
      <c r="O41" s="16">
        <v>23000000</v>
      </c>
      <c r="P41" s="18">
        <f t="shared" si="1"/>
        <v>1</v>
      </c>
    </row>
    <row r="42" spans="2:16" x14ac:dyDescent="0.25">
      <c r="B42" s="11">
        <v>40</v>
      </c>
      <c r="C42" s="11" t="s">
        <v>255</v>
      </c>
      <c r="D42" s="12" t="s">
        <v>119</v>
      </c>
      <c r="E42" s="12" t="s">
        <v>256</v>
      </c>
      <c r="F42" s="12" t="s">
        <v>121</v>
      </c>
      <c r="G42" s="12">
        <v>33</v>
      </c>
      <c r="H42" s="12" t="s">
        <v>109</v>
      </c>
      <c r="I42" s="12" t="s">
        <v>103</v>
      </c>
      <c r="J42" s="12" t="s">
        <v>104</v>
      </c>
      <c r="K42" s="12" t="s">
        <v>128</v>
      </c>
      <c r="L42" s="12" t="s">
        <v>15</v>
      </c>
      <c r="M42" s="16">
        <v>24000000</v>
      </c>
      <c r="N42" s="16">
        <v>24000000</v>
      </c>
      <c r="O42" s="16">
        <v>4800000</v>
      </c>
      <c r="P42" s="18">
        <f t="shared" si="1"/>
        <v>0.2</v>
      </c>
    </row>
    <row r="43" spans="2:16" x14ac:dyDescent="0.25">
      <c r="B43" s="11">
        <v>41</v>
      </c>
      <c r="C43" s="11" t="s">
        <v>257</v>
      </c>
      <c r="D43" s="12" t="s">
        <v>119</v>
      </c>
      <c r="E43" s="12" t="s">
        <v>258</v>
      </c>
      <c r="F43" s="12" t="s">
        <v>121</v>
      </c>
      <c r="G43" s="12">
        <v>33</v>
      </c>
      <c r="H43" s="12" t="s">
        <v>109</v>
      </c>
      <c r="I43" s="12" t="s">
        <v>103</v>
      </c>
      <c r="J43" s="12" t="s">
        <v>104</v>
      </c>
      <c r="K43" s="12" t="s">
        <v>128</v>
      </c>
      <c r="L43" s="12" t="s">
        <v>15</v>
      </c>
      <c r="M43" s="16">
        <v>41250000</v>
      </c>
      <c r="N43" s="16">
        <v>41250000</v>
      </c>
      <c r="O43" s="16">
        <v>8250000</v>
      </c>
      <c r="P43" s="18">
        <f t="shared" si="1"/>
        <v>0.2</v>
      </c>
    </row>
    <row r="44" spans="2:16" x14ac:dyDescent="0.25">
      <c r="B44" s="11">
        <v>42</v>
      </c>
      <c r="C44" s="11" t="s">
        <v>259</v>
      </c>
      <c r="D44" s="12" t="s">
        <v>119</v>
      </c>
      <c r="E44" s="12" t="s">
        <v>260</v>
      </c>
      <c r="F44" s="12" t="s">
        <v>121</v>
      </c>
      <c r="G44" s="12">
        <v>33</v>
      </c>
      <c r="H44" s="12" t="s">
        <v>109</v>
      </c>
      <c r="I44" s="12" t="s">
        <v>103</v>
      </c>
      <c r="J44" s="12" t="s">
        <v>104</v>
      </c>
      <c r="K44" s="12" t="s">
        <v>128</v>
      </c>
      <c r="L44" s="12" t="s">
        <v>15</v>
      </c>
      <c r="M44" s="16">
        <v>37500000</v>
      </c>
      <c r="N44" s="16">
        <v>37500000</v>
      </c>
      <c r="O44" s="16">
        <v>7500000</v>
      </c>
      <c r="P44" s="18">
        <f t="shared" si="1"/>
        <v>0.2</v>
      </c>
    </row>
    <row r="45" spans="2:16" x14ac:dyDescent="0.25">
      <c r="B45" s="11">
        <v>43</v>
      </c>
      <c r="C45" s="11" t="s">
        <v>261</v>
      </c>
      <c r="D45" s="12" t="s">
        <v>119</v>
      </c>
      <c r="E45" s="12" t="s">
        <v>262</v>
      </c>
      <c r="F45" s="12" t="s">
        <v>121</v>
      </c>
      <c r="G45" s="12">
        <v>33</v>
      </c>
      <c r="H45" s="12" t="s">
        <v>109</v>
      </c>
      <c r="I45" s="12" t="s">
        <v>103</v>
      </c>
      <c r="J45" s="12" t="s">
        <v>104</v>
      </c>
      <c r="K45" s="12" t="s">
        <v>128</v>
      </c>
      <c r="L45" s="12" t="s">
        <v>15</v>
      </c>
      <c r="M45" s="16">
        <v>81750000</v>
      </c>
      <c r="N45" s="16">
        <v>81750000</v>
      </c>
      <c r="O45" s="16">
        <v>16350000</v>
      </c>
      <c r="P45" s="18">
        <f t="shared" si="1"/>
        <v>0.2</v>
      </c>
    </row>
    <row r="46" spans="2:16" x14ac:dyDescent="0.25">
      <c r="B46" s="11">
        <v>44</v>
      </c>
      <c r="C46" s="11" t="s">
        <v>263</v>
      </c>
      <c r="D46" s="12" t="s">
        <v>119</v>
      </c>
      <c r="E46" s="12" t="s">
        <v>264</v>
      </c>
      <c r="F46" s="12" t="s">
        <v>121</v>
      </c>
      <c r="G46" s="12">
        <v>33</v>
      </c>
      <c r="H46" s="12" t="s">
        <v>109</v>
      </c>
      <c r="I46" s="12" t="s">
        <v>103</v>
      </c>
      <c r="J46" s="12" t="s">
        <v>104</v>
      </c>
      <c r="K46" s="12" t="s">
        <v>128</v>
      </c>
      <c r="L46" s="12" t="s">
        <v>15</v>
      </c>
      <c r="M46" s="16">
        <v>92880000</v>
      </c>
      <c r="N46" s="16">
        <v>92880000</v>
      </c>
      <c r="O46" s="16">
        <v>18576000</v>
      </c>
      <c r="P46" s="18">
        <f t="shared" si="1"/>
        <v>0.2</v>
      </c>
    </row>
    <row r="47" spans="2:16" x14ac:dyDescent="0.25">
      <c r="B47" s="11">
        <v>45</v>
      </c>
      <c r="C47" s="11" t="s">
        <v>265</v>
      </c>
      <c r="D47" s="12" t="s">
        <v>119</v>
      </c>
      <c r="E47" s="12" t="s">
        <v>266</v>
      </c>
      <c r="F47" s="12" t="s">
        <v>121</v>
      </c>
      <c r="G47" s="12">
        <v>33</v>
      </c>
      <c r="H47" s="12" t="s">
        <v>109</v>
      </c>
      <c r="I47" s="12" t="s">
        <v>103</v>
      </c>
      <c r="J47" s="12" t="s">
        <v>104</v>
      </c>
      <c r="K47" s="12" t="s">
        <v>128</v>
      </c>
      <c r="L47" s="12" t="s">
        <v>15</v>
      </c>
      <c r="M47" s="16">
        <v>56160000</v>
      </c>
      <c r="N47" s="16">
        <v>56160000</v>
      </c>
      <c r="O47" s="16">
        <v>11232000</v>
      </c>
      <c r="P47" s="18">
        <f t="shared" si="1"/>
        <v>0.2</v>
      </c>
    </row>
    <row r="48" spans="2:16" x14ac:dyDescent="0.25">
      <c r="B48" s="11">
        <v>46</v>
      </c>
      <c r="C48" s="11" t="s">
        <v>267</v>
      </c>
      <c r="D48" s="12" t="s">
        <v>119</v>
      </c>
      <c r="E48" s="12" t="s">
        <v>268</v>
      </c>
      <c r="F48" s="12" t="s">
        <v>121</v>
      </c>
      <c r="G48" s="12">
        <v>33</v>
      </c>
      <c r="H48" s="12" t="s">
        <v>109</v>
      </c>
      <c r="I48" s="12" t="s">
        <v>103</v>
      </c>
      <c r="J48" s="12" t="s">
        <v>104</v>
      </c>
      <c r="K48" s="12" t="s">
        <v>128</v>
      </c>
      <c r="L48" s="12" t="s">
        <v>15</v>
      </c>
      <c r="M48" s="16">
        <v>54000000</v>
      </c>
      <c r="N48" s="16">
        <v>54000000</v>
      </c>
      <c r="O48" s="16">
        <v>10800000</v>
      </c>
      <c r="P48" s="18">
        <f t="shared" si="1"/>
        <v>0.2</v>
      </c>
    </row>
    <row r="49" spans="2:16" x14ac:dyDescent="0.25">
      <c r="B49" s="11">
        <v>47</v>
      </c>
      <c r="C49" s="11" t="s">
        <v>269</v>
      </c>
      <c r="D49" s="12" t="s">
        <v>119</v>
      </c>
      <c r="E49" s="12" t="s">
        <v>270</v>
      </c>
      <c r="F49" s="12" t="s">
        <v>121</v>
      </c>
      <c r="G49" s="12">
        <v>33</v>
      </c>
      <c r="H49" s="12" t="s">
        <v>109</v>
      </c>
      <c r="I49" s="12" t="s">
        <v>103</v>
      </c>
      <c r="J49" s="12" t="s">
        <v>104</v>
      </c>
      <c r="K49" s="12" t="s">
        <v>128</v>
      </c>
      <c r="L49" s="12" t="s">
        <v>15</v>
      </c>
      <c r="M49" s="16">
        <v>64800000</v>
      </c>
      <c r="N49" s="16">
        <v>64800000</v>
      </c>
      <c r="O49" s="16">
        <v>12960000</v>
      </c>
      <c r="P49" s="18">
        <f t="shared" si="1"/>
        <v>0.2</v>
      </c>
    </row>
    <row r="50" spans="2:16" x14ac:dyDescent="0.25">
      <c r="B50" s="11">
        <v>48</v>
      </c>
      <c r="C50" s="11" t="s">
        <v>271</v>
      </c>
      <c r="D50" s="12" t="s">
        <v>119</v>
      </c>
      <c r="E50" s="12" t="s">
        <v>272</v>
      </c>
      <c r="F50" s="12" t="s">
        <v>121</v>
      </c>
      <c r="G50" s="12">
        <v>33</v>
      </c>
      <c r="H50" s="12" t="s">
        <v>109</v>
      </c>
      <c r="I50" s="12" t="s">
        <v>103</v>
      </c>
      <c r="J50" s="12" t="s">
        <v>104</v>
      </c>
      <c r="K50" s="12" t="s">
        <v>128</v>
      </c>
      <c r="L50" s="12" t="s">
        <v>15</v>
      </c>
      <c r="M50" s="16">
        <v>79200000</v>
      </c>
      <c r="N50" s="16">
        <v>79200000</v>
      </c>
      <c r="O50" s="16">
        <v>15840000</v>
      </c>
      <c r="P50" s="18">
        <f t="shared" si="1"/>
        <v>0.2</v>
      </c>
    </row>
    <row r="51" spans="2:16" x14ac:dyDescent="0.25">
      <c r="B51" s="11">
        <v>49</v>
      </c>
      <c r="C51" s="11" t="s">
        <v>273</v>
      </c>
      <c r="D51" s="12" t="s">
        <v>119</v>
      </c>
      <c r="E51" s="12" t="s">
        <v>274</v>
      </c>
      <c r="F51" s="12" t="s">
        <v>121</v>
      </c>
      <c r="G51" s="12">
        <v>33</v>
      </c>
      <c r="H51" s="12" t="s">
        <v>109</v>
      </c>
      <c r="I51" s="12" t="s">
        <v>103</v>
      </c>
      <c r="J51" s="12" t="s">
        <v>104</v>
      </c>
      <c r="K51" s="12" t="s">
        <v>128</v>
      </c>
      <c r="L51" s="12" t="s">
        <v>15</v>
      </c>
      <c r="M51" s="16">
        <v>19800000</v>
      </c>
      <c r="N51" s="16">
        <v>19800000</v>
      </c>
      <c r="O51" s="16">
        <v>3960000</v>
      </c>
      <c r="P51" s="18">
        <f t="shared" si="1"/>
        <v>0.2</v>
      </c>
    </row>
    <row r="52" spans="2:16" x14ac:dyDescent="0.25">
      <c r="B52" s="11">
        <v>50</v>
      </c>
      <c r="C52" s="11" t="s">
        <v>275</v>
      </c>
      <c r="D52" s="12" t="s">
        <v>119</v>
      </c>
      <c r="E52" s="12" t="s">
        <v>276</v>
      </c>
      <c r="F52" s="12" t="s">
        <v>121</v>
      </c>
      <c r="G52" s="12">
        <v>33</v>
      </c>
      <c r="H52" s="12" t="s">
        <v>109</v>
      </c>
      <c r="I52" s="12" t="s">
        <v>103</v>
      </c>
      <c r="J52" s="12" t="s">
        <v>104</v>
      </c>
      <c r="K52" s="12" t="s">
        <v>128</v>
      </c>
      <c r="L52" s="12" t="s">
        <v>15</v>
      </c>
      <c r="M52" s="16">
        <v>25200000</v>
      </c>
      <c r="N52" s="16">
        <v>25200000</v>
      </c>
      <c r="O52" s="16">
        <v>5040000</v>
      </c>
      <c r="P52" s="18">
        <f t="shared" si="1"/>
        <v>0.2</v>
      </c>
    </row>
    <row r="53" spans="2:16" x14ac:dyDescent="0.25">
      <c r="B53" s="11">
        <v>51</v>
      </c>
      <c r="C53" s="11" t="s">
        <v>277</v>
      </c>
      <c r="D53" s="12" t="s">
        <v>119</v>
      </c>
      <c r="E53" s="12" t="s">
        <v>278</v>
      </c>
      <c r="F53" s="12" t="s">
        <v>121</v>
      </c>
      <c r="G53" s="12">
        <v>33</v>
      </c>
      <c r="H53" s="12" t="s">
        <v>109</v>
      </c>
      <c r="I53" s="12" t="s">
        <v>103</v>
      </c>
      <c r="J53" s="12" t="s">
        <v>104</v>
      </c>
      <c r="K53" s="12" t="s">
        <v>128</v>
      </c>
      <c r="L53" s="12" t="s">
        <v>15</v>
      </c>
      <c r="M53" s="16">
        <v>16500000</v>
      </c>
      <c r="N53" s="16">
        <v>16500000</v>
      </c>
      <c r="O53" s="16">
        <v>3300000</v>
      </c>
      <c r="P53" s="18">
        <f t="shared" si="1"/>
        <v>0.2</v>
      </c>
    </row>
    <row r="54" spans="2:16" x14ac:dyDescent="0.25">
      <c r="B54" s="11">
        <v>52</v>
      </c>
      <c r="C54" s="11" t="s">
        <v>279</v>
      </c>
      <c r="D54" s="12" t="s">
        <v>119</v>
      </c>
      <c r="E54" s="12" t="s">
        <v>280</v>
      </c>
      <c r="F54" s="12" t="s">
        <v>121</v>
      </c>
      <c r="G54" s="12">
        <v>33</v>
      </c>
      <c r="H54" s="12" t="s">
        <v>109</v>
      </c>
      <c r="I54" s="12" t="s">
        <v>103</v>
      </c>
      <c r="J54" s="12" t="s">
        <v>104</v>
      </c>
      <c r="K54" s="12" t="s">
        <v>128</v>
      </c>
      <c r="L54" s="12" t="s">
        <v>15</v>
      </c>
      <c r="M54" s="16">
        <v>41040000</v>
      </c>
      <c r="N54" s="16">
        <v>41040000</v>
      </c>
      <c r="O54" s="16">
        <v>8208000</v>
      </c>
      <c r="P54" s="18">
        <f t="shared" si="1"/>
        <v>0.2</v>
      </c>
    </row>
    <row r="55" spans="2:16" x14ac:dyDescent="0.25">
      <c r="B55" s="11">
        <v>53</v>
      </c>
      <c r="C55" s="11" t="s">
        <v>281</v>
      </c>
      <c r="D55" s="12" t="s">
        <v>119</v>
      </c>
      <c r="E55" s="12" t="s">
        <v>282</v>
      </c>
      <c r="F55" s="12" t="s">
        <v>121</v>
      </c>
      <c r="G55" s="12">
        <v>33</v>
      </c>
      <c r="H55" s="12" t="s">
        <v>109</v>
      </c>
      <c r="I55" s="12" t="s">
        <v>103</v>
      </c>
      <c r="J55" s="12" t="s">
        <v>104</v>
      </c>
      <c r="K55" s="12" t="s">
        <v>128</v>
      </c>
      <c r="L55" s="12" t="s">
        <v>15</v>
      </c>
      <c r="M55" s="16">
        <v>46170000</v>
      </c>
      <c r="N55" s="16">
        <v>46170000</v>
      </c>
      <c r="O55" s="16">
        <v>9234000</v>
      </c>
      <c r="P55" s="18">
        <f t="shared" si="1"/>
        <v>0.2</v>
      </c>
    </row>
    <row r="56" spans="2:16" x14ac:dyDescent="0.25">
      <c r="B56" s="11">
        <v>54</v>
      </c>
      <c r="C56" s="11" t="s">
        <v>283</v>
      </c>
      <c r="D56" s="12" t="s">
        <v>119</v>
      </c>
      <c r="E56" s="12" t="s">
        <v>284</v>
      </c>
      <c r="F56" s="12" t="s">
        <v>121</v>
      </c>
      <c r="G56" s="12">
        <v>33</v>
      </c>
      <c r="H56" s="12" t="s">
        <v>109</v>
      </c>
      <c r="I56" s="12" t="s">
        <v>103</v>
      </c>
      <c r="J56" s="12" t="s">
        <v>104</v>
      </c>
      <c r="K56" s="12" t="s">
        <v>128</v>
      </c>
      <c r="L56" s="12" t="s">
        <v>15</v>
      </c>
      <c r="M56" s="16">
        <v>30210000</v>
      </c>
      <c r="N56" s="16">
        <v>30210000</v>
      </c>
      <c r="O56" s="16">
        <v>6042000</v>
      </c>
      <c r="P56" s="18">
        <f t="shared" si="1"/>
        <v>0.2</v>
      </c>
    </row>
    <row r="57" spans="2:16" x14ac:dyDescent="0.25">
      <c r="B57" s="11">
        <v>55</v>
      </c>
      <c r="C57" s="11" t="s">
        <v>285</v>
      </c>
      <c r="D57" s="12" t="s">
        <v>119</v>
      </c>
      <c r="E57" s="12" t="s">
        <v>286</v>
      </c>
      <c r="F57" s="12" t="s">
        <v>127</v>
      </c>
      <c r="G57" s="12">
        <v>24</v>
      </c>
      <c r="H57" s="12" t="s">
        <v>109</v>
      </c>
      <c r="I57" s="12" t="s">
        <v>122</v>
      </c>
      <c r="J57" s="12" t="s">
        <v>104</v>
      </c>
      <c r="K57" s="12" t="s">
        <v>104</v>
      </c>
      <c r="L57" s="12" t="s">
        <v>16</v>
      </c>
      <c r="M57" s="16">
        <v>0</v>
      </c>
      <c r="N57" s="16">
        <v>0</v>
      </c>
      <c r="O57" s="16">
        <v>0</v>
      </c>
      <c r="P57" s="18" t="e">
        <f t="shared" si="1"/>
        <v>#DIV/0!</v>
      </c>
    </row>
    <row r="58" spans="2:16" x14ac:dyDescent="0.25">
      <c r="B58" s="11">
        <v>56</v>
      </c>
      <c r="C58" s="11" t="s">
        <v>285</v>
      </c>
      <c r="D58" s="12" t="s">
        <v>119</v>
      </c>
      <c r="E58" s="12" t="s">
        <v>287</v>
      </c>
      <c r="F58" s="12" t="s">
        <v>127</v>
      </c>
      <c r="G58" s="12">
        <v>24</v>
      </c>
      <c r="H58" s="12" t="s">
        <v>109</v>
      </c>
      <c r="I58" s="12" t="s">
        <v>122</v>
      </c>
      <c r="J58" s="12" t="s">
        <v>104</v>
      </c>
      <c r="K58" s="12" t="s">
        <v>104</v>
      </c>
      <c r="L58" s="12" t="s">
        <v>16</v>
      </c>
      <c r="M58" s="16">
        <v>9438384</v>
      </c>
      <c r="N58" s="16">
        <v>9438384</v>
      </c>
      <c r="O58" s="16">
        <v>5142272</v>
      </c>
      <c r="P58" s="18">
        <f t="shared" si="1"/>
        <v>0.54482547012285154</v>
      </c>
    </row>
    <row r="59" spans="2:16" x14ac:dyDescent="0.25">
      <c r="B59" s="11">
        <v>57</v>
      </c>
      <c r="C59" s="11" t="s">
        <v>288</v>
      </c>
      <c r="D59" s="12" t="s">
        <v>119</v>
      </c>
      <c r="E59" s="12" t="s">
        <v>289</v>
      </c>
      <c r="F59" s="12" t="s">
        <v>127</v>
      </c>
      <c r="G59" s="12">
        <v>24</v>
      </c>
      <c r="H59" s="12" t="s">
        <v>109</v>
      </c>
      <c r="I59" s="12" t="s">
        <v>122</v>
      </c>
      <c r="J59" s="12" t="s">
        <v>104</v>
      </c>
      <c r="K59" s="12" t="s">
        <v>104</v>
      </c>
      <c r="L59" s="12" t="s">
        <v>16</v>
      </c>
      <c r="M59" s="16">
        <v>4562475</v>
      </c>
      <c r="N59" s="16">
        <v>4562475</v>
      </c>
      <c r="O59" s="16">
        <v>904685</v>
      </c>
      <c r="P59" s="18">
        <f t="shared" si="1"/>
        <v>0.19828820979840986</v>
      </c>
    </row>
    <row r="60" spans="2:16" x14ac:dyDescent="0.25">
      <c r="B60" s="11">
        <v>58</v>
      </c>
      <c r="C60" s="11" t="s">
        <v>288</v>
      </c>
      <c r="D60" s="12" t="s">
        <v>119</v>
      </c>
      <c r="E60" s="12" t="s">
        <v>290</v>
      </c>
      <c r="F60" s="12" t="s">
        <v>127</v>
      </c>
      <c r="G60" s="12">
        <v>24</v>
      </c>
      <c r="H60" s="12" t="s">
        <v>109</v>
      </c>
      <c r="I60" s="12" t="s">
        <v>122</v>
      </c>
      <c r="J60" s="12" t="s">
        <v>104</v>
      </c>
      <c r="K60" s="12" t="s">
        <v>104</v>
      </c>
      <c r="L60" s="12" t="s">
        <v>16</v>
      </c>
      <c r="M60" s="16">
        <v>33119451</v>
      </c>
      <c r="N60" s="16">
        <v>33119451</v>
      </c>
      <c r="O60" s="16">
        <v>27420471</v>
      </c>
      <c r="P60" s="18">
        <f t="shared" si="1"/>
        <v>0.82792649552071385</v>
      </c>
    </row>
    <row r="61" spans="2:16" x14ac:dyDescent="0.25">
      <c r="B61" s="11">
        <v>59</v>
      </c>
      <c r="C61" s="11" t="s">
        <v>291</v>
      </c>
      <c r="D61" s="12" t="s">
        <v>119</v>
      </c>
      <c r="E61" s="12" t="s">
        <v>292</v>
      </c>
      <c r="F61" s="12" t="s">
        <v>127</v>
      </c>
      <c r="G61" s="12">
        <v>24</v>
      </c>
      <c r="H61" s="12" t="s">
        <v>109</v>
      </c>
      <c r="I61" s="12" t="s">
        <v>122</v>
      </c>
      <c r="J61" s="12" t="s">
        <v>104</v>
      </c>
      <c r="K61" s="12" t="s">
        <v>104</v>
      </c>
      <c r="L61" s="12" t="s">
        <v>16</v>
      </c>
      <c r="M61" s="16">
        <v>17720883</v>
      </c>
      <c r="N61" s="16">
        <v>17720883</v>
      </c>
      <c r="O61" s="16">
        <v>5824614</v>
      </c>
      <c r="P61" s="18">
        <f t="shared" si="1"/>
        <v>0.32868644299496813</v>
      </c>
    </row>
    <row r="62" spans="2:16" x14ac:dyDescent="0.25">
      <c r="B62" s="11">
        <v>60</v>
      </c>
      <c r="C62" s="11" t="s">
        <v>291</v>
      </c>
      <c r="D62" s="12" t="s">
        <v>119</v>
      </c>
      <c r="E62" s="12" t="s">
        <v>293</v>
      </c>
      <c r="F62" s="12" t="s">
        <v>127</v>
      </c>
      <c r="G62" s="12">
        <v>24</v>
      </c>
      <c r="H62" s="12" t="s">
        <v>109</v>
      </c>
      <c r="I62" s="12" t="s">
        <v>122</v>
      </c>
      <c r="J62" s="12" t="s">
        <v>104</v>
      </c>
      <c r="K62" s="12" t="s">
        <v>104</v>
      </c>
      <c r="L62" s="12" t="s">
        <v>16</v>
      </c>
      <c r="M62" s="16">
        <v>18986321</v>
      </c>
      <c r="N62" s="16">
        <v>18986321</v>
      </c>
      <c r="O62" s="16">
        <v>8257153</v>
      </c>
      <c r="P62" s="18">
        <f t="shared" si="1"/>
        <v>0.43490010518625488</v>
      </c>
    </row>
    <row r="63" spans="2:16" x14ac:dyDescent="0.25">
      <c r="B63" s="11">
        <v>61</v>
      </c>
      <c r="C63" s="11" t="s">
        <v>294</v>
      </c>
      <c r="D63" s="12" t="s">
        <v>119</v>
      </c>
      <c r="E63" s="12" t="s">
        <v>295</v>
      </c>
      <c r="F63" s="12" t="s">
        <v>127</v>
      </c>
      <c r="G63" s="12">
        <v>24</v>
      </c>
      <c r="H63" s="12" t="s">
        <v>109</v>
      </c>
      <c r="I63" s="12" t="s">
        <v>122</v>
      </c>
      <c r="J63" s="12" t="s">
        <v>104</v>
      </c>
      <c r="K63" s="12" t="s">
        <v>104</v>
      </c>
      <c r="L63" s="12" t="s">
        <v>16</v>
      </c>
      <c r="M63" s="16">
        <v>5136219</v>
      </c>
      <c r="N63" s="16">
        <v>5136219</v>
      </c>
      <c r="O63" s="16">
        <v>4998869</v>
      </c>
      <c r="P63" s="18">
        <f t="shared" si="1"/>
        <v>0.97325853901478887</v>
      </c>
    </row>
    <row r="64" spans="2:16" x14ac:dyDescent="0.25">
      <c r="B64" s="11">
        <v>62</v>
      </c>
      <c r="C64" s="11" t="s">
        <v>298</v>
      </c>
      <c r="D64" s="12" t="s">
        <v>119</v>
      </c>
      <c r="E64" s="12" t="s">
        <v>299</v>
      </c>
      <c r="F64" s="12" t="s">
        <v>127</v>
      </c>
      <c r="G64" s="12">
        <v>24</v>
      </c>
      <c r="H64" s="12" t="s">
        <v>109</v>
      </c>
      <c r="I64" s="12" t="s">
        <v>103</v>
      </c>
      <c r="J64" s="12" t="s">
        <v>104</v>
      </c>
      <c r="K64" s="12" t="s">
        <v>300</v>
      </c>
      <c r="L64" s="12" t="s">
        <v>18</v>
      </c>
      <c r="M64" s="16">
        <v>106202409</v>
      </c>
      <c r="N64" s="16">
        <v>106202409</v>
      </c>
      <c r="O64" s="16">
        <v>61951404</v>
      </c>
      <c r="P64" s="18">
        <f t="shared" si="1"/>
        <v>0.58333332156335549</v>
      </c>
    </row>
    <row r="65" spans="2:16" x14ac:dyDescent="0.25">
      <c r="B65" s="11">
        <v>63</v>
      </c>
      <c r="C65" s="11" t="s">
        <v>301</v>
      </c>
      <c r="D65" s="12" t="s">
        <v>119</v>
      </c>
      <c r="E65" s="12" t="s">
        <v>302</v>
      </c>
      <c r="F65" s="12" t="s">
        <v>201</v>
      </c>
      <c r="G65" s="12">
        <v>24</v>
      </c>
      <c r="H65" s="12" t="s">
        <v>109</v>
      </c>
      <c r="I65" s="12" t="s">
        <v>168</v>
      </c>
      <c r="J65" s="12" t="s">
        <v>297</v>
      </c>
      <c r="K65" s="12" t="s">
        <v>104</v>
      </c>
      <c r="L65" s="12" t="s">
        <v>18</v>
      </c>
      <c r="M65" s="16">
        <v>215120500</v>
      </c>
      <c r="N65" s="16">
        <v>215120500</v>
      </c>
      <c r="O65" s="16">
        <v>3206528</v>
      </c>
      <c r="P65" s="18">
        <f t="shared" si="1"/>
        <v>1.4905729579468251E-2</v>
      </c>
    </row>
    <row r="66" spans="2:16" x14ac:dyDescent="0.25">
      <c r="B66" s="11">
        <v>64</v>
      </c>
      <c r="C66" s="11" t="s">
        <v>303</v>
      </c>
      <c r="D66" s="12" t="s">
        <v>119</v>
      </c>
      <c r="E66" s="12" t="s">
        <v>304</v>
      </c>
      <c r="F66" s="12" t="s">
        <v>201</v>
      </c>
      <c r="G66" s="12">
        <v>24</v>
      </c>
      <c r="H66" s="12" t="s">
        <v>109</v>
      </c>
      <c r="I66" s="12" t="s">
        <v>103</v>
      </c>
      <c r="J66" s="12" t="s">
        <v>104</v>
      </c>
      <c r="K66" s="12" t="s">
        <v>128</v>
      </c>
      <c r="L66" s="12" t="s">
        <v>18</v>
      </c>
      <c r="M66" s="16">
        <v>0</v>
      </c>
      <c r="N66" s="16">
        <v>0</v>
      </c>
      <c r="O66" s="16">
        <v>0</v>
      </c>
      <c r="P66" s="18" t="e">
        <f t="shared" si="1"/>
        <v>#DIV/0!</v>
      </c>
    </row>
    <row r="67" spans="2:16" x14ac:dyDescent="0.25">
      <c r="B67" s="11">
        <v>65</v>
      </c>
      <c r="C67" s="11" t="s">
        <v>305</v>
      </c>
      <c r="D67" s="12" t="s">
        <v>119</v>
      </c>
      <c r="E67" s="12" t="s">
        <v>306</v>
      </c>
      <c r="F67" s="12" t="s">
        <v>201</v>
      </c>
      <c r="G67" s="12">
        <v>24</v>
      </c>
      <c r="H67" s="12" t="s">
        <v>109</v>
      </c>
      <c r="I67" s="12" t="s">
        <v>122</v>
      </c>
      <c r="J67" s="12" t="s">
        <v>104</v>
      </c>
      <c r="K67" s="12" t="s">
        <v>104</v>
      </c>
      <c r="L67" s="12" t="s">
        <v>18</v>
      </c>
      <c r="M67" s="16">
        <v>145914366</v>
      </c>
      <c r="N67" s="16">
        <v>145914366</v>
      </c>
      <c r="O67" s="16">
        <v>9414366</v>
      </c>
      <c r="P67" s="18">
        <f t="shared" si="1"/>
        <v>6.451980197755168E-2</v>
      </c>
    </row>
    <row r="68" spans="2:16" x14ac:dyDescent="0.25">
      <c r="B68" s="11">
        <v>66</v>
      </c>
      <c r="C68" s="11" t="s">
        <v>307</v>
      </c>
      <c r="D68" s="12" t="s">
        <v>119</v>
      </c>
      <c r="E68" s="12" t="s">
        <v>308</v>
      </c>
      <c r="F68" s="12" t="s">
        <v>201</v>
      </c>
      <c r="G68" s="12">
        <v>24</v>
      </c>
      <c r="H68" s="12" t="s">
        <v>109</v>
      </c>
      <c r="I68" s="12" t="s">
        <v>122</v>
      </c>
      <c r="J68" s="12" t="s">
        <v>104</v>
      </c>
      <c r="K68" s="12" t="s">
        <v>104</v>
      </c>
      <c r="L68" s="12" t="s">
        <v>18</v>
      </c>
      <c r="M68" s="16">
        <v>0</v>
      </c>
      <c r="N68" s="16">
        <v>0</v>
      </c>
      <c r="O68" s="16">
        <v>0</v>
      </c>
      <c r="P68" s="18" t="e">
        <f t="shared" ref="P68:P73" si="2">+O68/N68</f>
        <v>#DIV/0!</v>
      </c>
    </row>
    <row r="69" spans="2:16" x14ac:dyDescent="0.25">
      <c r="B69" s="11">
        <v>67</v>
      </c>
      <c r="C69" s="11" t="s">
        <v>309</v>
      </c>
      <c r="D69" s="12" t="s">
        <v>119</v>
      </c>
      <c r="E69" s="12" t="s">
        <v>310</v>
      </c>
      <c r="F69" s="12" t="s">
        <v>201</v>
      </c>
      <c r="G69" s="12">
        <v>24</v>
      </c>
      <c r="H69" s="12" t="s">
        <v>109</v>
      </c>
      <c r="I69" s="12" t="s">
        <v>122</v>
      </c>
      <c r="J69" s="12" t="s">
        <v>104</v>
      </c>
      <c r="K69" s="12" t="s">
        <v>104</v>
      </c>
      <c r="L69" s="12" t="s">
        <v>18</v>
      </c>
      <c r="M69" s="16">
        <v>304648954</v>
      </c>
      <c r="N69" s="16">
        <v>304648954</v>
      </c>
      <c r="O69" s="16">
        <v>144100172</v>
      </c>
      <c r="P69" s="18">
        <f t="shared" si="2"/>
        <v>0.47300399396743048</v>
      </c>
    </row>
    <row r="70" spans="2:16" x14ac:dyDescent="0.25">
      <c r="B70" s="11">
        <v>68</v>
      </c>
      <c r="C70" s="11" t="s">
        <v>311</v>
      </c>
      <c r="D70" s="12" t="s">
        <v>119</v>
      </c>
      <c r="E70" s="12" t="s">
        <v>312</v>
      </c>
      <c r="F70" s="12" t="s">
        <v>201</v>
      </c>
      <c r="G70" s="12">
        <v>24</v>
      </c>
      <c r="H70" s="12" t="s">
        <v>109</v>
      </c>
      <c r="I70" s="12" t="s">
        <v>122</v>
      </c>
      <c r="J70" s="12" t="s">
        <v>104</v>
      </c>
      <c r="K70" s="12" t="s">
        <v>104</v>
      </c>
      <c r="L70" s="12" t="s">
        <v>18</v>
      </c>
      <c r="M70" s="16">
        <v>16440000</v>
      </c>
      <c r="N70" s="16">
        <v>16440000</v>
      </c>
      <c r="O70" s="16">
        <v>0</v>
      </c>
      <c r="P70" s="18">
        <f t="shared" si="2"/>
        <v>0</v>
      </c>
    </row>
    <row r="71" spans="2:16" x14ac:dyDescent="0.25">
      <c r="B71" s="11">
        <v>69</v>
      </c>
      <c r="C71" s="11" t="s">
        <v>313</v>
      </c>
      <c r="D71" s="12" t="s">
        <v>119</v>
      </c>
      <c r="E71" s="12" t="s">
        <v>314</v>
      </c>
      <c r="F71" s="12" t="s">
        <v>201</v>
      </c>
      <c r="G71" s="12">
        <v>24</v>
      </c>
      <c r="H71" s="12" t="s">
        <v>109</v>
      </c>
      <c r="I71" s="12" t="s">
        <v>122</v>
      </c>
      <c r="J71" s="12" t="s">
        <v>104</v>
      </c>
      <c r="K71" s="12" t="s">
        <v>104</v>
      </c>
      <c r="L71" s="12" t="s">
        <v>18</v>
      </c>
      <c r="M71" s="16">
        <v>30800000</v>
      </c>
      <c r="N71" s="16">
        <v>30800000</v>
      </c>
      <c r="O71" s="16">
        <v>13200000</v>
      </c>
      <c r="P71" s="18">
        <f t="shared" si="2"/>
        <v>0.42857142857142855</v>
      </c>
    </row>
    <row r="72" spans="2:16" x14ac:dyDescent="0.25">
      <c r="B72" s="11">
        <v>70</v>
      </c>
      <c r="C72" s="11" t="s">
        <v>315</v>
      </c>
      <c r="D72" s="12" t="s">
        <v>119</v>
      </c>
      <c r="E72" s="12" t="s">
        <v>316</v>
      </c>
      <c r="F72" s="12" t="s">
        <v>201</v>
      </c>
      <c r="G72" s="12">
        <v>24</v>
      </c>
      <c r="H72" s="12" t="s">
        <v>109</v>
      </c>
      <c r="I72" s="12" t="s">
        <v>122</v>
      </c>
      <c r="J72" s="12" t="s">
        <v>104</v>
      </c>
      <c r="K72" s="12" t="s">
        <v>104</v>
      </c>
      <c r="L72" s="12" t="s">
        <v>18</v>
      </c>
      <c r="M72" s="16">
        <v>3780000</v>
      </c>
      <c r="N72" s="16">
        <v>3780000</v>
      </c>
      <c r="O72" s="16">
        <v>385000</v>
      </c>
      <c r="P72" s="18">
        <f t="shared" si="2"/>
        <v>0.10185185185185185</v>
      </c>
    </row>
    <row r="73" spans="2:16" x14ac:dyDescent="0.25">
      <c r="B73" s="11">
        <v>71</v>
      </c>
      <c r="C73" s="11">
        <v>30353322</v>
      </c>
      <c r="D73" s="12" t="s">
        <v>99</v>
      </c>
      <c r="E73" s="12" t="s">
        <v>317</v>
      </c>
      <c r="F73" s="12" t="s">
        <v>101</v>
      </c>
      <c r="G73" s="12">
        <v>31</v>
      </c>
      <c r="H73" s="12" t="s">
        <v>109</v>
      </c>
      <c r="I73" s="12" t="s">
        <v>103</v>
      </c>
      <c r="J73" s="12" t="s">
        <v>104</v>
      </c>
      <c r="K73" s="12" t="s">
        <v>191</v>
      </c>
      <c r="L73" s="12" t="s">
        <v>18</v>
      </c>
      <c r="M73" s="16">
        <v>178174000</v>
      </c>
      <c r="N73" s="16">
        <v>178174000</v>
      </c>
      <c r="O73" s="16">
        <v>0</v>
      </c>
      <c r="P73" s="18">
        <f t="shared" si="2"/>
        <v>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C2B1B-6EED-43BB-8E82-CDFAB37617CB}">
  <sheetPr codeName="Hoja10"/>
  <dimension ref="B1:AG64"/>
  <sheetViews>
    <sheetView zoomScale="80" zoomScaleNormal="80" workbookViewId="0"/>
  </sheetViews>
  <sheetFormatPr baseColWidth="10" defaultColWidth="11.42578125" defaultRowHeight="15" x14ac:dyDescent="0.25"/>
  <cols>
    <col min="1" max="1" width="11.42578125" style="2"/>
    <col min="2" max="2" width="3.85546875" style="2" bestFit="1" customWidth="1"/>
    <col min="3" max="4" width="11.42578125" style="2"/>
    <col min="5" max="5" width="135.28515625" style="2" bestFit="1" customWidth="1"/>
    <col min="6" max="6" width="27.140625" style="2" bestFit="1" customWidth="1"/>
    <col min="7" max="7" width="25.42578125" style="2" hidden="1" customWidth="1"/>
    <col min="8" max="11" width="11.42578125" style="2"/>
    <col min="12" max="12" width="30.140625" style="2" bestFit="1" customWidth="1"/>
    <col min="13" max="18" width="11.42578125" style="2"/>
    <col min="19" max="19" width="35.28515625" style="2" bestFit="1" customWidth="1"/>
    <col min="20" max="20" width="14.7109375" style="2" customWidth="1"/>
    <col min="21" max="21" width="14.42578125" style="2" customWidth="1"/>
    <col min="22" max="23" width="12.28515625" style="2" bestFit="1" customWidth="1"/>
    <col min="24" max="27" width="11.42578125" style="2"/>
    <col min="28" max="28" width="17.85546875" style="2" customWidth="1"/>
    <col min="29" max="29" width="19.28515625" style="2" bestFit="1" customWidth="1"/>
    <col min="30" max="30" width="11.42578125" style="2"/>
    <col min="31" max="31" width="13" style="2" bestFit="1" customWidth="1"/>
    <col min="32" max="32" width="12.7109375" style="2" bestFit="1" customWidth="1"/>
    <col min="33" max="16384" width="11.42578125" style="2"/>
  </cols>
  <sheetData>
    <row r="1" spans="2:33" ht="23.25" thickBot="1" x14ac:dyDescent="0.3">
      <c r="S1" s="6" t="s">
        <v>1709</v>
      </c>
      <c r="AB1" s="6" t="s">
        <v>80</v>
      </c>
    </row>
    <row r="2" spans="2:33" ht="30.95" customHeight="1" x14ac:dyDescent="0.25">
      <c r="B2" s="7" t="s">
        <v>81</v>
      </c>
      <c r="C2" s="8" t="s">
        <v>82</v>
      </c>
      <c r="D2" s="8" t="s">
        <v>83</v>
      </c>
      <c r="E2" s="8" t="s">
        <v>84</v>
      </c>
      <c r="F2" s="8" t="s">
        <v>85</v>
      </c>
      <c r="G2" s="8" t="s">
        <v>85</v>
      </c>
      <c r="H2" s="8" t="s">
        <v>86</v>
      </c>
      <c r="I2" s="8" t="s">
        <v>87</v>
      </c>
      <c r="J2" s="8" t="s">
        <v>88</v>
      </c>
      <c r="K2" s="8" t="s">
        <v>89</v>
      </c>
      <c r="L2" s="8" t="s">
        <v>90</v>
      </c>
      <c r="M2" s="8" t="s">
        <v>91</v>
      </c>
      <c r="N2" s="8" t="s">
        <v>1</v>
      </c>
      <c r="O2" s="8" t="s">
        <v>1708</v>
      </c>
      <c r="P2" s="9" t="s">
        <v>92</v>
      </c>
      <c r="S2" s="7" t="s">
        <v>90</v>
      </c>
      <c r="T2" s="8" t="s">
        <v>93</v>
      </c>
      <c r="U2" s="8" t="s">
        <v>94</v>
      </c>
      <c r="V2" s="8" t="s">
        <v>1</v>
      </c>
      <c r="W2" s="8" t="s">
        <v>1708</v>
      </c>
      <c r="X2" s="9" t="s">
        <v>95</v>
      </c>
      <c r="AB2" s="7" t="s">
        <v>96</v>
      </c>
      <c r="AC2" s="10" t="s">
        <v>97</v>
      </c>
      <c r="AD2" s="8" t="s">
        <v>93</v>
      </c>
      <c r="AE2" s="8" t="s">
        <v>94</v>
      </c>
      <c r="AF2" s="8" t="s">
        <v>1</v>
      </c>
      <c r="AG2" s="9" t="s">
        <v>98</v>
      </c>
    </row>
    <row r="3" spans="2:33" ht="22.5" x14ac:dyDescent="0.25">
      <c r="B3" s="11">
        <v>1</v>
      </c>
      <c r="C3" s="13" t="s">
        <v>1710</v>
      </c>
      <c r="D3" s="12" t="s">
        <v>119</v>
      </c>
      <c r="E3" s="12" t="s">
        <v>1711</v>
      </c>
      <c r="F3" s="12" t="s">
        <v>127</v>
      </c>
      <c r="G3" s="12">
        <v>24</v>
      </c>
      <c r="H3" s="12" t="s">
        <v>109</v>
      </c>
      <c r="I3" s="12" t="s">
        <v>122</v>
      </c>
      <c r="J3" s="12" t="s">
        <v>104</v>
      </c>
      <c r="K3" s="12" t="s">
        <v>104</v>
      </c>
      <c r="L3" s="12" t="s">
        <v>25</v>
      </c>
      <c r="M3" s="16">
        <v>259968</v>
      </c>
      <c r="N3" s="16">
        <v>259968</v>
      </c>
      <c r="O3" s="16">
        <v>0</v>
      </c>
      <c r="P3" s="18">
        <f>+O3/N3</f>
        <v>0</v>
      </c>
      <c r="S3" s="17" t="s">
        <v>20</v>
      </c>
      <c r="T3" s="31">
        <f t="shared" ref="T3:T8" si="0">+COUNTIF($L$2:$L$66,S3)</f>
        <v>28</v>
      </c>
      <c r="U3" s="16">
        <f t="shared" ref="U3:U8" si="1">+SUMIF($L$3:$L$66,S3,$M$3:$M$66)</f>
        <v>3011967027</v>
      </c>
      <c r="V3" s="16">
        <f t="shared" ref="V3:V8" si="2">+SUMIF($L$3:$L$66,S3,$N$3:$N$66)</f>
        <v>2974067907</v>
      </c>
      <c r="W3" s="16">
        <f t="shared" ref="W3:W8" si="3">+SUMIF($L$3:$L$66,S3,$O$3:$O$66)</f>
        <v>853102624</v>
      </c>
      <c r="X3" s="18">
        <f t="shared" ref="X3:X9" si="4">+W3/V3</f>
        <v>0.28684705617920514</v>
      </c>
      <c r="AB3" s="17">
        <v>24</v>
      </c>
      <c r="AC3" s="19" t="s">
        <v>106</v>
      </c>
      <c r="AD3" s="15">
        <f>+COUNTIF($G$2:$G$66,AB3)</f>
        <v>48</v>
      </c>
      <c r="AE3" s="16">
        <f>+SUMIF($G$3:$G$66,AB3,$M$3:$M$66)</f>
        <v>6704736323</v>
      </c>
      <c r="AF3" s="16">
        <f>+SUMIF($G$3:$G$66,AB3,$N$3:$N$66)</f>
        <v>6666837203</v>
      </c>
      <c r="AG3" s="18">
        <f>+AF3/$AF$5</f>
        <v>0.9443094436280004</v>
      </c>
    </row>
    <row r="4" spans="2:33" x14ac:dyDescent="0.25">
      <c r="B4" s="11">
        <v>2</v>
      </c>
      <c r="C4" s="13" t="s">
        <v>1712</v>
      </c>
      <c r="D4" s="12" t="s">
        <v>119</v>
      </c>
      <c r="E4" s="12" t="s">
        <v>1713</v>
      </c>
      <c r="F4" s="12" t="s">
        <v>201</v>
      </c>
      <c r="G4" s="12">
        <v>24</v>
      </c>
      <c r="H4" s="12" t="s">
        <v>109</v>
      </c>
      <c r="I4" s="12" t="s">
        <v>122</v>
      </c>
      <c r="J4" s="12" t="s">
        <v>104</v>
      </c>
      <c r="K4" s="12" t="s">
        <v>104</v>
      </c>
      <c r="L4" s="12" t="s">
        <v>25</v>
      </c>
      <c r="M4" s="16">
        <v>799750000</v>
      </c>
      <c r="N4" s="16">
        <v>799750000</v>
      </c>
      <c r="O4" s="16">
        <v>387878078</v>
      </c>
      <c r="P4" s="18">
        <f t="shared" ref="P4:P64" si="5">+O4/N4</f>
        <v>0.48499915973741792</v>
      </c>
      <c r="S4" s="17" t="s">
        <v>22</v>
      </c>
      <c r="T4" s="31">
        <f t="shared" si="0"/>
        <v>8</v>
      </c>
      <c r="U4" s="16">
        <f t="shared" si="1"/>
        <v>1432805241</v>
      </c>
      <c r="V4" s="16">
        <f t="shared" si="2"/>
        <v>1432805241</v>
      </c>
      <c r="W4" s="16">
        <f t="shared" si="3"/>
        <v>1342499587</v>
      </c>
      <c r="X4" s="18">
        <f t="shared" si="4"/>
        <v>0.93697283383959928</v>
      </c>
      <c r="AB4" s="17">
        <v>33</v>
      </c>
      <c r="AC4" s="20" t="s">
        <v>117</v>
      </c>
      <c r="AD4" s="15">
        <f>+COUNTIF($G$2:$G$66,AB4)</f>
        <v>14</v>
      </c>
      <c r="AE4" s="16">
        <f>+SUMIF($G$3:$G$66,AB4,$M$3:$M$66)</f>
        <v>489920867</v>
      </c>
      <c r="AF4" s="16">
        <f>+SUMIF($G$3:$G$66,AB4,$N$3:$N$66)</f>
        <v>393176067</v>
      </c>
      <c r="AG4" s="18">
        <f>+AF4/$AF$5</f>
        <v>5.5690556371999565E-2</v>
      </c>
    </row>
    <row r="5" spans="2:33" ht="15.75" thickBot="1" x14ac:dyDescent="0.3">
      <c r="B5" s="11">
        <v>3</v>
      </c>
      <c r="C5" s="13" t="s">
        <v>318</v>
      </c>
      <c r="D5" s="12" t="s">
        <v>119</v>
      </c>
      <c r="E5" s="12" t="s">
        <v>1714</v>
      </c>
      <c r="F5" s="12" t="s">
        <v>201</v>
      </c>
      <c r="G5" s="12">
        <v>24</v>
      </c>
      <c r="H5" s="12" t="s">
        <v>109</v>
      </c>
      <c r="I5" s="12" t="s">
        <v>122</v>
      </c>
      <c r="J5" s="12" t="s">
        <v>104</v>
      </c>
      <c r="K5" s="12" t="s">
        <v>104</v>
      </c>
      <c r="L5" s="12" t="s">
        <v>25</v>
      </c>
      <c r="M5" s="16">
        <v>225070604</v>
      </c>
      <c r="N5" s="16">
        <v>225070604</v>
      </c>
      <c r="O5" s="16">
        <v>36798285</v>
      </c>
      <c r="P5" s="18">
        <f t="shared" si="5"/>
        <v>0.16349662881786198</v>
      </c>
      <c r="S5" s="17" t="s">
        <v>25</v>
      </c>
      <c r="T5" s="31">
        <f t="shared" si="0"/>
        <v>4</v>
      </c>
      <c r="U5" s="16">
        <f t="shared" si="1"/>
        <v>1065778558</v>
      </c>
      <c r="V5" s="16">
        <f t="shared" si="2"/>
        <v>1065778558</v>
      </c>
      <c r="W5" s="16">
        <f t="shared" si="3"/>
        <v>424676363</v>
      </c>
      <c r="X5" s="18">
        <f t="shared" si="4"/>
        <v>0.3984658537294386</v>
      </c>
      <c r="AB5" s="21" t="s">
        <v>124</v>
      </c>
      <c r="AC5" s="22"/>
      <c r="AD5" s="23">
        <f>+SUM(AD3:AD4)</f>
        <v>62</v>
      </c>
      <c r="AE5" s="24">
        <f>+SUM(AE3:AE4)</f>
        <v>7194657190</v>
      </c>
      <c r="AF5" s="24">
        <f>+SUM(AF3:AF4)</f>
        <v>7060013270</v>
      </c>
      <c r="AG5" s="25">
        <f>+SUM(AG3:AG4)</f>
        <v>1</v>
      </c>
    </row>
    <row r="6" spans="2:33" x14ac:dyDescent="0.25">
      <c r="B6" s="11">
        <v>4</v>
      </c>
      <c r="C6" s="13" t="s">
        <v>1715</v>
      </c>
      <c r="D6" s="12" t="s">
        <v>119</v>
      </c>
      <c r="E6" s="12" t="s">
        <v>1716</v>
      </c>
      <c r="F6" s="12" t="s">
        <v>201</v>
      </c>
      <c r="G6" s="12">
        <v>24</v>
      </c>
      <c r="H6" s="12" t="s">
        <v>109</v>
      </c>
      <c r="I6" s="12" t="s">
        <v>122</v>
      </c>
      <c r="J6" s="12" t="s">
        <v>104</v>
      </c>
      <c r="K6" s="12" t="s">
        <v>104</v>
      </c>
      <c r="L6" s="12" t="s">
        <v>25</v>
      </c>
      <c r="M6" s="16">
        <v>40697986</v>
      </c>
      <c r="N6" s="16">
        <v>40697986</v>
      </c>
      <c r="O6" s="16">
        <v>0</v>
      </c>
      <c r="P6" s="18">
        <f t="shared" si="5"/>
        <v>0</v>
      </c>
      <c r="S6" s="17" t="s">
        <v>23</v>
      </c>
      <c r="T6" s="31">
        <f t="shared" si="0"/>
        <v>14</v>
      </c>
      <c r="U6" s="16">
        <f t="shared" si="1"/>
        <v>489920867</v>
      </c>
      <c r="V6" s="16">
        <f t="shared" si="2"/>
        <v>393176067</v>
      </c>
      <c r="W6" s="16">
        <f t="shared" si="3"/>
        <v>327048092</v>
      </c>
      <c r="X6" s="18">
        <f t="shared" si="4"/>
        <v>0.83181078262324648</v>
      </c>
    </row>
    <row r="7" spans="2:33" x14ac:dyDescent="0.25">
      <c r="B7" s="11">
        <v>5</v>
      </c>
      <c r="C7" s="13" t="s">
        <v>156</v>
      </c>
      <c r="D7" s="12" t="s">
        <v>119</v>
      </c>
      <c r="E7" s="12" t="s">
        <v>1717</v>
      </c>
      <c r="F7" s="12" t="s">
        <v>121</v>
      </c>
      <c r="G7" s="12">
        <v>33</v>
      </c>
      <c r="H7" s="12" t="s">
        <v>109</v>
      </c>
      <c r="I7" s="12" t="s">
        <v>122</v>
      </c>
      <c r="J7" s="12" t="s">
        <v>104</v>
      </c>
      <c r="K7" s="12" t="s">
        <v>104</v>
      </c>
      <c r="L7" s="12" t="s">
        <v>23</v>
      </c>
      <c r="M7" s="16">
        <v>5981900</v>
      </c>
      <c r="N7" s="16">
        <v>5981900</v>
      </c>
      <c r="O7" s="16">
        <v>5981900</v>
      </c>
      <c r="P7" s="18">
        <f t="shared" si="5"/>
        <v>1</v>
      </c>
      <c r="S7" s="17" t="s">
        <v>24</v>
      </c>
      <c r="T7" s="31">
        <f t="shared" si="0"/>
        <v>3</v>
      </c>
      <c r="U7" s="16">
        <f t="shared" si="1"/>
        <v>945374255</v>
      </c>
      <c r="V7" s="16">
        <f t="shared" si="2"/>
        <v>945374255</v>
      </c>
      <c r="W7" s="16">
        <f t="shared" si="3"/>
        <v>252541216</v>
      </c>
      <c r="X7" s="18">
        <f t="shared" si="4"/>
        <v>0.26713358721620784</v>
      </c>
    </row>
    <row r="8" spans="2:33" x14ac:dyDescent="0.25">
      <c r="B8" s="11">
        <v>6</v>
      </c>
      <c r="C8" s="13" t="s">
        <v>156</v>
      </c>
      <c r="D8" s="12" t="s">
        <v>119</v>
      </c>
      <c r="E8" s="12" t="s">
        <v>1718</v>
      </c>
      <c r="F8" s="12" t="s">
        <v>121</v>
      </c>
      <c r="G8" s="12">
        <v>33</v>
      </c>
      <c r="H8" s="12" t="s">
        <v>109</v>
      </c>
      <c r="I8" s="12" t="s">
        <v>122</v>
      </c>
      <c r="J8" s="12" t="s">
        <v>104</v>
      </c>
      <c r="K8" s="12" t="s">
        <v>104</v>
      </c>
      <c r="L8" s="12" t="s">
        <v>23</v>
      </c>
      <c r="M8" s="16">
        <v>19999735</v>
      </c>
      <c r="N8" s="16">
        <v>19999735</v>
      </c>
      <c r="O8" s="16">
        <v>19999735</v>
      </c>
      <c r="P8" s="18">
        <f t="shared" si="5"/>
        <v>1</v>
      </c>
      <c r="S8" s="17" t="s">
        <v>21</v>
      </c>
      <c r="T8" s="31">
        <f t="shared" si="0"/>
        <v>5</v>
      </c>
      <c r="U8" s="16">
        <f t="shared" si="1"/>
        <v>248811242</v>
      </c>
      <c r="V8" s="16">
        <f t="shared" si="2"/>
        <v>248811242</v>
      </c>
      <c r="W8" s="16">
        <f t="shared" si="3"/>
        <v>144887469</v>
      </c>
      <c r="X8" s="18">
        <f t="shared" si="4"/>
        <v>0.58231882062628026</v>
      </c>
    </row>
    <row r="9" spans="2:33" ht="15.75" thickBot="1" x14ac:dyDescent="0.3">
      <c r="B9" s="11">
        <v>7</v>
      </c>
      <c r="C9" s="13" t="s">
        <v>156</v>
      </c>
      <c r="D9" s="12" t="s">
        <v>119</v>
      </c>
      <c r="E9" s="12" t="s">
        <v>1719</v>
      </c>
      <c r="F9" s="12" t="s">
        <v>121</v>
      </c>
      <c r="G9" s="12">
        <v>33</v>
      </c>
      <c r="H9" s="12" t="s">
        <v>109</v>
      </c>
      <c r="I9" s="12" t="s">
        <v>122</v>
      </c>
      <c r="J9" s="12" t="s">
        <v>104</v>
      </c>
      <c r="K9" s="12" t="s">
        <v>104</v>
      </c>
      <c r="L9" s="12" t="s">
        <v>23</v>
      </c>
      <c r="M9" s="16">
        <v>46143972</v>
      </c>
      <c r="N9" s="16">
        <v>46143972</v>
      </c>
      <c r="O9" s="16">
        <v>37170000</v>
      </c>
      <c r="P9" s="18">
        <f t="shared" si="5"/>
        <v>0.80552233344801782</v>
      </c>
      <c r="S9" s="21" t="s">
        <v>124</v>
      </c>
      <c r="T9" s="23">
        <f>+SUM(T3:T8)</f>
        <v>62</v>
      </c>
      <c r="U9" s="24">
        <f t="shared" ref="U9:W9" si="6">+SUM(U3:U8)</f>
        <v>7194657190</v>
      </c>
      <c r="V9" s="24">
        <f t="shared" si="6"/>
        <v>7060013270</v>
      </c>
      <c r="W9" s="24">
        <f t="shared" si="6"/>
        <v>3344755351</v>
      </c>
      <c r="X9" s="25">
        <f t="shared" si="4"/>
        <v>0.47376049067964426</v>
      </c>
    </row>
    <row r="10" spans="2:33" x14ac:dyDescent="0.25">
      <c r="B10" s="11">
        <v>8</v>
      </c>
      <c r="C10" s="13" t="s">
        <v>156</v>
      </c>
      <c r="D10" s="12" t="s">
        <v>119</v>
      </c>
      <c r="E10" s="12" t="s">
        <v>1720</v>
      </c>
      <c r="F10" s="12" t="s">
        <v>121</v>
      </c>
      <c r="G10" s="12">
        <v>33</v>
      </c>
      <c r="H10" s="12" t="s">
        <v>109</v>
      </c>
      <c r="I10" s="12" t="s">
        <v>122</v>
      </c>
      <c r="J10" s="12" t="s">
        <v>104</v>
      </c>
      <c r="K10" s="12" t="s">
        <v>104</v>
      </c>
      <c r="L10" s="12" t="s">
        <v>23</v>
      </c>
      <c r="M10" s="16">
        <v>47807569</v>
      </c>
      <c r="N10" s="16">
        <v>47807569</v>
      </c>
      <c r="O10" s="16">
        <v>31074920</v>
      </c>
      <c r="P10" s="18">
        <f t="shared" si="5"/>
        <v>0.65000000313757844</v>
      </c>
    </row>
    <row r="11" spans="2:33" x14ac:dyDescent="0.25">
      <c r="B11" s="11">
        <v>9</v>
      </c>
      <c r="C11" s="13" t="s">
        <v>156</v>
      </c>
      <c r="D11" s="12" t="s">
        <v>119</v>
      </c>
      <c r="E11" s="12" t="s">
        <v>1721</v>
      </c>
      <c r="F11" s="12" t="s">
        <v>121</v>
      </c>
      <c r="G11" s="12">
        <v>33</v>
      </c>
      <c r="H11" s="12" t="s">
        <v>109</v>
      </c>
      <c r="I11" s="12" t="s">
        <v>122</v>
      </c>
      <c r="J11" s="12" t="s">
        <v>104</v>
      </c>
      <c r="K11" s="12" t="s">
        <v>104</v>
      </c>
      <c r="L11" s="12" t="s">
        <v>23</v>
      </c>
      <c r="M11" s="16">
        <v>3000000</v>
      </c>
      <c r="N11" s="16">
        <v>3000000</v>
      </c>
      <c r="O11" s="16">
        <v>3000000</v>
      </c>
      <c r="P11" s="18">
        <f t="shared" si="5"/>
        <v>1</v>
      </c>
    </row>
    <row r="12" spans="2:33" x14ac:dyDescent="0.25">
      <c r="B12" s="11">
        <v>10</v>
      </c>
      <c r="C12" s="13" t="s">
        <v>156</v>
      </c>
      <c r="D12" s="12" t="s">
        <v>119</v>
      </c>
      <c r="E12" s="12" t="s">
        <v>1722</v>
      </c>
      <c r="F12" s="12" t="s">
        <v>121</v>
      </c>
      <c r="G12" s="12">
        <v>33</v>
      </c>
      <c r="H12" s="12" t="s">
        <v>109</v>
      </c>
      <c r="I12" s="12" t="s">
        <v>122</v>
      </c>
      <c r="J12" s="12" t="s">
        <v>104</v>
      </c>
      <c r="K12" s="12" t="s">
        <v>104</v>
      </c>
      <c r="L12" s="12" t="s">
        <v>23</v>
      </c>
      <c r="M12" s="16">
        <v>70000000</v>
      </c>
      <c r="N12" s="16">
        <v>70000000</v>
      </c>
      <c r="O12" s="16">
        <v>49011737</v>
      </c>
      <c r="P12" s="18">
        <f t="shared" si="5"/>
        <v>0.70016767142857139</v>
      </c>
    </row>
    <row r="13" spans="2:33" x14ac:dyDescent="0.25">
      <c r="B13" s="11">
        <v>11</v>
      </c>
      <c r="C13" s="13" t="s">
        <v>156</v>
      </c>
      <c r="D13" s="12" t="s">
        <v>119</v>
      </c>
      <c r="E13" s="12" t="s">
        <v>1723</v>
      </c>
      <c r="F13" s="12" t="s">
        <v>121</v>
      </c>
      <c r="G13" s="12">
        <v>33</v>
      </c>
      <c r="H13" s="12" t="s">
        <v>109</v>
      </c>
      <c r="I13" s="12" t="s">
        <v>122</v>
      </c>
      <c r="J13" s="12" t="s">
        <v>104</v>
      </c>
      <c r="K13" s="12" t="s">
        <v>104</v>
      </c>
      <c r="L13" s="12" t="s">
        <v>23</v>
      </c>
      <c r="M13" s="16">
        <v>4017596</v>
      </c>
      <c r="N13" s="16">
        <v>4017596</v>
      </c>
      <c r="O13" s="16">
        <v>4017596</v>
      </c>
      <c r="P13" s="18">
        <f t="shared" si="5"/>
        <v>1</v>
      </c>
    </row>
    <row r="14" spans="2:33" x14ac:dyDescent="0.25">
      <c r="B14" s="11">
        <v>12</v>
      </c>
      <c r="C14" s="13" t="s">
        <v>156</v>
      </c>
      <c r="D14" s="12" t="s">
        <v>119</v>
      </c>
      <c r="E14" s="12" t="s">
        <v>1724</v>
      </c>
      <c r="F14" s="12" t="s">
        <v>121</v>
      </c>
      <c r="G14" s="12">
        <v>33</v>
      </c>
      <c r="H14" s="12" t="s">
        <v>109</v>
      </c>
      <c r="I14" s="12" t="s">
        <v>122</v>
      </c>
      <c r="J14" s="12" t="s">
        <v>104</v>
      </c>
      <c r="K14" s="12" t="s">
        <v>104</v>
      </c>
      <c r="L14" s="12" t="s">
        <v>23</v>
      </c>
      <c r="M14" s="16">
        <v>2500000</v>
      </c>
      <c r="N14" s="16">
        <v>2500000</v>
      </c>
      <c r="O14" s="16">
        <v>2500000</v>
      </c>
      <c r="P14" s="18">
        <f t="shared" si="5"/>
        <v>1</v>
      </c>
    </row>
    <row r="15" spans="2:33" x14ac:dyDescent="0.25">
      <c r="B15" s="11">
        <v>13</v>
      </c>
      <c r="C15" s="13" t="s">
        <v>156</v>
      </c>
      <c r="D15" s="12" t="s">
        <v>119</v>
      </c>
      <c r="E15" s="12" t="s">
        <v>1725</v>
      </c>
      <c r="F15" s="12" t="s">
        <v>121</v>
      </c>
      <c r="G15" s="12">
        <v>33</v>
      </c>
      <c r="H15" s="12" t="s">
        <v>109</v>
      </c>
      <c r="I15" s="12" t="s">
        <v>122</v>
      </c>
      <c r="J15" s="12" t="s">
        <v>104</v>
      </c>
      <c r="K15" s="12" t="s">
        <v>104</v>
      </c>
      <c r="L15" s="12" t="s">
        <v>23</v>
      </c>
      <c r="M15" s="16">
        <v>10000000</v>
      </c>
      <c r="N15" s="16">
        <v>10000000</v>
      </c>
      <c r="O15" s="16">
        <v>8750000</v>
      </c>
      <c r="P15" s="18">
        <f t="shared" si="5"/>
        <v>0.875</v>
      </c>
    </row>
    <row r="16" spans="2:33" ht="26.25" customHeight="1" x14ac:dyDescent="0.25">
      <c r="B16" s="11">
        <v>14</v>
      </c>
      <c r="C16" s="13" t="s">
        <v>156</v>
      </c>
      <c r="D16" s="12" t="s">
        <v>119</v>
      </c>
      <c r="E16" s="12" t="s">
        <v>1726</v>
      </c>
      <c r="F16" s="12" t="s">
        <v>121</v>
      </c>
      <c r="G16" s="12">
        <v>33</v>
      </c>
      <c r="H16" s="12" t="s">
        <v>109</v>
      </c>
      <c r="I16" s="12" t="s">
        <v>122</v>
      </c>
      <c r="J16" s="12" t="s">
        <v>104</v>
      </c>
      <c r="K16" s="12" t="s">
        <v>104</v>
      </c>
      <c r="L16" s="12" t="s">
        <v>23</v>
      </c>
      <c r="M16" s="16">
        <v>2500000</v>
      </c>
      <c r="N16" s="16">
        <v>2500000</v>
      </c>
      <c r="O16" s="16">
        <v>2500000</v>
      </c>
      <c r="P16" s="18">
        <f t="shared" si="5"/>
        <v>1</v>
      </c>
    </row>
    <row r="17" spans="2:16" x14ac:dyDescent="0.25">
      <c r="B17" s="11">
        <v>15</v>
      </c>
      <c r="C17" s="13" t="s">
        <v>156</v>
      </c>
      <c r="D17" s="12" t="s">
        <v>119</v>
      </c>
      <c r="E17" s="12" t="s">
        <v>1727</v>
      </c>
      <c r="F17" s="12" t="s">
        <v>121</v>
      </c>
      <c r="G17" s="12">
        <v>33</v>
      </c>
      <c r="H17" s="12" t="s">
        <v>109</v>
      </c>
      <c r="I17" s="12" t="s">
        <v>122</v>
      </c>
      <c r="J17" s="12" t="s">
        <v>104</v>
      </c>
      <c r="K17" s="12" t="s">
        <v>104</v>
      </c>
      <c r="L17" s="12" t="s">
        <v>23</v>
      </c>
      <c r="M17" s="16">
        <v>128833570</v>
      </c>
      <c r="N17" s="16">
        <v>32088770</v>
      </c>
      <c r="O17" s="16">
        <v>32088770</v>
      </c>
      <c r="P17" s="18">
        <f t="shared" si="5"/>
        <v>1</v>
      </c>
    </row>
    <row r="18" spans="2:16" x14ac:dyDescent="0.25">
      <c r="B18" s="11">
        <v>16</v>
      </c>
      <c r="C18" s="13" t="s">
        <v>156</v>
      </c>
      <c r="D18" s="12" t="s">
        <v>119</v>
      </c>
      <c r="E18" s="12" t="s">
        <v>1728</v>
      </c>
      <c r="F18" s="12" t="s">
        <v>121</v>
      </c>
      <c r="G18" s="12">
        <v>33</v>
      </c>
      <c r="H18" s="12" t="s">
        <v>109</v>
      </c>
      <c r="I18" s="12" t="s">
        <v>122</v>
      </c>
      <c r="J18" s="12" t="s">
        <v>104</v>
      </c>
      <c r="K18" s="12" t="s">
        <v>104</v>
      </c>
      <c r="L18" s="12" t="s">
        <v>23</v>
      </c>
      <c r="M18" s="16">
        <v>6000000</v>
      </c>
      <c r="N18" s="16">
        <v>6000000</v>
      </c>
      <c r="O18" s="16">
        <v>6000000</v>
      </c>
      <c r="P18" s="18">
        <f t="shared" si="5"/>
        <v>1</v>
      </c>
    </row>
    <row r="19" spans="2:16" x14ac:dyDescent="0.25">
      <c r="B19" s="11">
        <v>17</v>
      </c>
      <c r="C19" s="13" t="s">
        <v>156</v>
      </c>
      <c r="D19" s="12" t="s">
        <v>119</v>
      </c>
      <c r="E19" s="12" t="s">
        <v>1729</v>
      </c>
      <c r="F19" s="12" t="s">
        <v>121</v>
      </c>
      <c r="G19" s="12">
        <v>33</v>
      </c>
      <c r="H19" s="12" t="s">
        <v>109</v>
      </c>
      <c r="I19" s="12" t="s">
        <v>122</v>
      </c>
      <c r="J19" s="12" t="s">
        <v>104</v>
      </c>
      <c r="K19" s="12" t="s">
        <v>104</v>
      </c>
      <c r="L19" s="12" t="s">
        <v>23</v>
      </c>
      <c r="M19" s="16">
        <v>131260461</v>
      </c>
      <c r="N19" s="16">
        <v>131260461</v>
      </c>
      <c r="O19" s="16">
        <v>113077370</v>
      </c>
      <c r="P19" s="18">
        <f t="shared" si="5"/>
        <v>0.86147320479089284</v>
      </c>
    </row>
    <row r="20" spans="2:16" x14ac:dyDescent="0.25">
      <c r="B20" s="11">
        <v>18</v>
      </c>
      <c r="C20" s="13" t="s">
        <v>156</v>
      </c>
      <c r="D20" s="12" t="s">
        <v>119</v>
      </c>
      <c r="E20" s="12" t="s">
        <v>1730</v>
      </c>
      <c r="F20" s="12" t="s">
        <v>121</v>
      </c>
      <c r="G20" s="12">
        <v>33</v>
      </c>
      <c r="H20" s="12" t="s">
        <v>109</v>
      </c>
      <c r="I20" s="12" t="s">
        <v>122</v>
      </c>
      <c r="J20" s="12" t="s">
        <v>104</v>
      </c>
      <c r="K20" s="12" t="s">
        <v>104</v>
      </c>
      <c r="L20" s="12" t="s">
        <v>23</v>
      </c>
      <c r="M20" s="16">
        <v>11876064</v>
      </c>
      <c r="N20" s="16">
        <v>11876064</v>
      </c>
      <c r="O20" s="16">
        <v>11876064</v>
      </c>
      <c r="P20" s="18">
        <f t="shared" si="5"/>
        <v>1</v>
      </c>
    </row>
    <row r="21" spans="2:16" x14ac:dyDescent="0.25">
      <c r="B21" s="11">
        <v>19</v>
      </c>
      <c r="C21" s="13" t="s">
        <v>1731</v>
      </c>
      <c r="D21" s="12" t="s">
        <v>119</v>
      </c>
      <c r="E21" s="12" t="s">
        <v>1732</v>
      </c>
      <c r="F21" s="12" t="s">
        <v>127</v>
      </c>
      <c r="G21" s="12">
        <v>24</v>
      </c>
      <c r="H21" s="12" t="s">
        <v>109</v>
      </c>
      <c r="I21" s="12" t="s">
        <v>122</v>
      </c>
      <c r="J21" s="12" t="s">
        <v>104</v>
      </c>
      <c r="K21" s="12" t="s">
        <v>104</v>
      </c>
      <c r="L21" s="12" t="s">
        <v>24</v>
      </c>
      <c r="M21" s="16">
        <v>679670946</v>
      </c>
      <c r="N21" s="16">
        <v>679670946</v>
      </c>
      <c r="O21" s="16">
        <v>0</v>
      </c>
      <c r="P21" s="18">
        <f t="shared" si="5"/>
        <v>0</v>
      </c>
    </row>
    <row r="22" spans="2:16" x14ac:dyDescent="0.25">
      <c r="B22" s="11">
        <v>20</v>
      </c>
      <c r="C22" s="13" t="s">
        <v>1733</v>
      </c>
      <c r="D22" s="12" t="s">
        <v>119</v>
      </c>
      <c r="E22" s="12" t="s">
        <v>1734</v>
      </c>
      <c r="F22" s="12" t="s">
        <v>127</v>
      </c>
      <c r="G22" s="12">
        <v>24</v>
      </c>
      <c r="H22" s="12" t="s">
        <v>109</v>
      </c>
      <c r="I22" s="12" t="s">
        <v>122</v>
      </c>
      <c r="J22" s="12" t="s">
        <v>104</v>
      </c>
      <c r="K22" s="12" t="s">
        <v>104</v>
      </c>
      <c r="L22" s="12" t="s">
        <v>24</v>
      </c>
      <c r="M22" s="16">
        <v>109472909</v>
      </c>
      <c r="N22" s="16">
        <v>109472909</v>
      </c>
      <c r="O22" s="16">
        <v>150378160</v>
      </c>
      <c r="P22" s="18">
        <f t="shared" si="5"/>
        <v>1.3736563810504021</v>
      </c>
    </row>
    <row r="23" spans="2:16" x14ac:dyDescent="0.25">
      <c r="B23" s="11">
        <v>21</v>
      </c>
      <c r="C23" s="13" t="s">
        <v>1735</v>
      </c>
      <c r="D23" s="12" t="s">
        <v>119</v>
      </c>
      <c r="E23" s="12" t="s">
        <v>1736</v>
      </c>
      <c r="F23" s="12" t="s">
        <v>127</v>
      </c>
      <c r="G23" s="12">
        <v>24</v>
      </c>
      <c r="H23" s="12" t="s">
        <v>109</v>
      </c>
      <c r="I23" s="12" t="s">
        <v>122</v>
      </c>
      <c r="J23" s="12" t="s">
        <v>104</v>
      </c>
      <c r="K23" s="12" t="s">
        <v>104</v>
      </c>
      <c r="L23" s="12" t="s">
        <v>24</v>
      </c>
      <c r="M23" s="16">
        <v>156230400</v>
      </c>
      <c r="N23" s="16">
        <v>156230400</v>
      </c>
      <c r="O23" s="16">
        <v>102163056</v>
      </c>
      <c r="P23" s="18">
        <f t="shared" si="5"/>
        <v>0.65392558682561142</v>
      </c>
    </row>
    <row r="24" spans="2:16" x14ac:dyDescent="0.25">
      <c r="B24" s="11">
        <v>22</v>
      </c>
      <c r="C24" s="13" t="s">
        <v>1737</v>
      </c>
      <c r="D24" s="12" t="s">
        <v>119</v>
      </c>
      <c r="E24" s="12" t="s">
        <v>1738</v>
      </c>
      <c r="F24" s="12" t="s">
        <v>201</v>
      </c>
      <c r="G24" s="12">
        <v>24</v>
      </c>
      <c r="H24" s="12" t="s">
        <v>109</v>
      </c>
      <c r="I24" s="12" t="s">
        <v>122</v>
      </c>
      <c r="J24" s="12" t="s">
        <v>104</v>
      </c>
      <c r="K24" s="12" t="s">
        <v>104</v>
      </c>
      <c r="L24" s="12" t="s">
        <v>21</v>
      </c>
      <c r="M24" s="16">
        <v>15830746</v>
      </c>
      <c r="N24" s="16">
        <v>15830746</v>
      </c>
      <c r="O24" s="16">
        <v>8945272</v>
      </c>
      <c r="P24" s="18">
        <f t="shared" si="5"/>
        <v>0.56505688361117035</v>
      </c>
    </row>
    <row r="25" spans="2:16" x14ac:dyDescent="0.25">
      <c r="B25" s="11">
        <v>23</v>
      </c>
      <c r="C25" s="13" t="s">
        <v>1739</v>
      </c>
      <c r="D25" s="12" t="s">
        <v>119</v>
      </c>
      <c r="E25" s="12" t="s">
        <v>1740</v>
      </c>
      <c r="F25" s="12" t="s">
        <v>201</v>
      </c>
      <c r="G25" s="12">
        <v>24</v>
      </c>
      <c r="H25" s="12" t="s">
        <v>109</v>
      </c>
      <c r="I25" s="12" t="s">
        <v>122</v>
      </c>
      <c r="J25" s="12" t="s">
        <v>104</v>
      </c>
      <c r="K25" s="12" t="s">
        <v>104</v>
      </c>
      <c r="L25" s="12" t="s">
        <v>21</v>
      </c>
      <c r="M25" s="16">
        <v>93383824</v>
      </c>
      <c r="N25" s="16">
        <v>93383824</v>
      </c>
      <c r="O25" s="16">
        <v>54729218</v>
      </c>
      <c r="P25" s="18">
        <f t="shared" si="5"/>
        <v>0.58606743283504859</v>
      </c>
    </row>
    <row r="26" spans="2:16" x14ac:dyDescent="0.25">
      <c r="B26" s="11">
        <v>24</v>
      </c>
      <c r="C26" s="13" t="s">
        <v>1741</v>
      </c>
      <c r="D26" s="12" t="s">
        <v>119</v>
      </c>
      <c r="E26" s="12" t="s">
        <v>1742</v>
      </c>
      <c r="F26" s="12" t="s">
        <v>201</v>
      </c>
      <c r="G26" s="12">
        <v>24</v>
      </c>
      <c r="H26" s="12" t="s">
        <v>109</v>
      </c>
      <c r="I26" s="12" t="s">
        <v>122</v>
      </c>
      <c r="J26" s="12" t="s">
        <v>104</v>
      </c>
      <c r="K26" s="12" t="s">
        <v>104</v>
      </c>
      <c r="L26" s="12" t="s">
        <v>21</v>
      </c>
      <c r="M26" s="16">
        <v>54133426</v>
      </c>
      <c r="N26" s="16">
        <v>54133426</v>
      </c>
      <c r="O26" s="16">
        <v>31852925</v>
      </c>
      <c r="P26" s="18">
        <f t="shared" si="5"/>
        <v>0.58841509495445565</v>
      </c>
    </row>
    <row r="27" spans="2:16" x14ac:dyDescent="0.25">
      <c r="B27" s="11">
        <v>25</v>
      </c>
      <c r="C27" s="13" t="s">
        <v>1743</v>
      </c>
      <c r="D27" s="12" t="s">
        <v>119</v>
      </c>
      <c r="E27" s="12" t="s">
        <v>1744</v>
      </c>
      <c r="F27" s="12" t="s">
        <v>201</v>
      </c>
      <c r="G27" s="12">
        <v>24</v>
      </c>
      <c r="H27" s="12" t="s">
        <v>109</v>
      </c>
      <c r="I27" s="12" t="s">
        <v>122</v>
      </c>
      <c r="J27" s="12" t="s">
        <v>104</v>
      </c>
      <c r="K27" s="12" t="s">
        <v>104</v>
      </c>
      <c r="L27" s="12" t="s">
        <v>21</v>
      </c>
      <c r="M27" s="16">
        <v>77717102</v>
      </c>
      <c r="N27" s="16">
        <v>77717102</v>
      </c>
      <c r="O27" s="16">
        <v>42754054</v>
      </c>
      <c r="P27" s="18">
        <f t="shared" si="5"/>
        <v>0.55012414127330689</v>
      </c>
    </row>
    <row r="28" spans="2:16" x14ac:dyDescent="0.25">
      <c r="B28" s="11">
        <v>26</v>
      </c>
      <c r="C28" s="13" t="s">
        <v>1745</v>
      </c>
      <c r="D28" s="12" t="s">
        <v>119</v>
      </c>
      <c r="E28" s="12" t="s">
        <v>1746</v>
      </c>
      <c r="F28" s="12" t="s">
        <v>201</v>
      </c>
      <c r="G28" s="12">
        <v>24</v>
      </c>
      <c r="H28" s="12" t="s">
        <v>109</v>
      </c>
      <c r="I28" s="12" t="s">
        <v>122</v>
      </c>
      <c r="J28" s="12" t="s">
        <v>104</v>
      </c>
      <c r="K28" s="12" t="s">
        <v>104</v>
      </c>
      <c r="L28" s="12" t="s">
        <v>21</v>
      </c>
      <c r="M28" s="16">
        <v>7746144</v>
      </c>
      <c r="N28" s="16">
        <v>7746144</v>
      </c>
      <c r="O28" s="16">
        <v>6606000</v>
      </c>
      <c r="P28" s="18">
        <f t="shared" si="5"/>
        <v>0.85281141171659081</v>
      </c>
    </row>
    <row r="29" spans="2:16" x14ac:dyDescent="0.25">
      <c r="B29" s="11">
        <v>27</v>
      </c>
      <c r="C29" s="13" t="s">
        <v>319</v>
      </c>
      <c r="D29" s="12" t="s">
        <v>119</v>
      </c>
      <c r="E29" s="12" t="s">
        <v>1747</v>
      </c>
      <c r="F29" s="12" t="s">
        <v>127</v>
      </c>
      <c r="G29" s="12">
        <v>24</v>
      </c>
      <c r="H29" s="12" t="s">
        <v>109</v>
      </c>
      <c r="I29" s="12" t="s">
        <v>103</v>
      </c>
      <c r="J29" s="12" t="s">
        <v>104</v>
      </c>
      <c r="K29" s="12" t="s">
        <v>320</v>
      </c>
      <c r="L29" s="12" t="s">
        <v>20</v>
      </c>
      <c r="M29" s="16">
        <v>1895000</v>
      </c>
      <c r="N29" s="16">
        <v>1895000</v>
      </c>
      <c r="O29" s="16">
        <v>1895000</v>
      </c>
      <c r="P29" s="18">
        <f t="shared" si="5"/>
        <v>1</v>
      </c>
    </row>
    <row r="30" spans="2:16" x14ac:dyDescent="0.25">
      <c r="B30" s="11">
        <v>28</v>
      </c>
      <c r="C30" s="13" t="s">
        <v>319</v>
      </c>
      <c r="D30" s="12" t="s">
        <v>119</v>
      </c>
      <c r="E30" s="12" t="s">
        <v>1748</v>
      </c>
      <c r="F30" s="12" t="s">
        <v>127</v>
      </c>
      <c r="G30" s="12">
        <v>24</v>
      </c>
      <c r="H30" s="12" t="s">
        <v>109</v>
      </c>
      <c r="I30" s="12" t="s">
        <v>122</v>
      </c>
      <c r="J30" s="12" t="s">
        <v>104</v>
      </c>
      <c r="K30" s="12" t="s">
        <v>104</v>
      </c>
      <c r="L30" s="12" t="s">
        <v>20</v>
      </c>
      <c r="M30" s="16">
        <v>61995000</v>
      </c>
      <c r="N30" s="16">
        <v>61995000</v>
      </c>
      <c r="O30" s="16">
        <v>61995000</v>
      </c>
      <c r="P30" s="18">
        <f t="shared" si="5"/>
        <v>1</v>
      </c>
    </row>
    <row r="31" spans="2:16" x14ac:dyDescent="0.25">
      <c r="B31" s="11">
        <v>29</v>
      </c>
      <c r="C31" s="13" t="s">
        <v>319</v>
      </c>
      <c r="D31" s="12" t="s">
        <v>119</v>
      </c>
      <c r="E31" s="12" t="s">
        <v>1749</v>
      </c>
      <c r="F31" s="12" t="s">
        <v>127</v>
      </c>
      <c r="G31" s="12">
        <v>24</v>
      </c>
      <c r="H31" s="12" t="s">
        <v>109</v>
      </c>
      <c r="I31" s="12" t="s">
        <v>122</v>
      </c>
      <c r="J31" s="12" t="s">
        <v>104</v>
      </c>
      <c r="K31" s="12" t="s">
        <v>104</v>
      </c>
      <c r="L31" s="12" t="s">
        <v>20</v>
      </c>
      <c r="M31" s="16">
        <v>731279881</v>
      </c>
      <c r="N31" s="16">
        <v>731279881</v>
      </c>
      <c r="O31" s="16">
        <v>0</v>
      </c>
      <c r="P31" s="18">
        <f t="shared" si="5"/>
        <v>0</v>
      </c>
    </row>
    <row r="32" spans="2:16" x14ac:dyDescent="0.25">
      <c r="B32" s="11">
        <v>30</v>
      </c>
      <c r="C32" s="13" t="s">
        <v>319</v>
      </c>
      <c r="D32" s="12" t="s">
        <v>119</v>
      </c>
      <c r="E32" s="12" t="s">
        <v>1750</v>
      </c>
      <c r="F32" s="12" t="s">
        <v>127</v>
      </c>
      <c r="G32" s="12">
        <v>24</v>
      </c>
      <c r="H32" s="12" t="s">
        <v>109</v>
      </c>
      <c r="I32" s="12" t="s">
        <v>103</v>
      </c>
      <c r="J32" s="12" t="s">
        <v>104</v>
      </c>
      <c r="K32" s="12" t="s">
        <v>322</v>
      </c>
      <c r="L32" s="12" t="s">
        <v>20</v>
      </c>
      <c r="M32" s="16">
        <v>45590000</v>
      </c>
      <c r="N32" s="16">
        <v>45590000</v>
      </c>
      <c r="O32" s="16">
        <v>45590000</v>
      </c>
      <c r="P32" s="18">
        <f t="shared" si="5"/>
        <v>1</v>
      </c>
    </row>
    <row r="33" spans="2:16" x14ac:dyDescent="0.25">
      <c r="B33" s="11">
        <v>31</v>
      </c>
      <c r="C33" s="13" t="s">
        <v>319</v>
      </c>
      <c r="D33" s="12" t="s">
        <v>119</v>
      </c>
      <c r="E33" s="12" t="s">
        <v>1751</v>
      </c>
      <c r="F33" s="12" t="s">
        <v>127</v>
      </c>
      <c r="G33" s="12">
        <v>24</v>
      </c>
      <c r="H33" s="12" t="s">
        <v>109</v>
      </c>
      <c r="I33" s="12" t="s">
        <v>103</v>
      </c>
      <c r="J33" s="12" t="s">
        <v>104</v>
      </c>
      <c r="K33" s="12" t="s">
        <v>1788</v>
      </c>
      <c r="L33" s="12" t="s">
        <v>20</v>
      </c>
      <c r="M33" s="16">
        <v>40508026</v>
      </c>
      <c r="N33" s="16">
        <v>40508026</v>
      </c>
      <c r="O33" s="16">
        <v>0</v>
      </c>
      <c r="P33" s="18">
        <f t="shared" si="5"/>
        <v>0</v>
      </c>
    </row>
    <row r="34" spans="2:16" x14ac:dyDescent="0.25">
      <c r="B34" s="11">
        <v>32</v>
      </c>
      <c r="C34" s="13" t="s">
        <v>1752</v>
      </c>
      <c r="D34" s="12" t="s">
        <v>119</v>
      </c>
      <c r="E34" s="12" t="s">
        <v>1753</v>
      </c>
      <c r="F34" s="12" t="s">
        <v>127</v>
      </c>
      <c r="G34" s="12">
        <v>24</v>
      </c>
      <c r="H34" s="12" t="s">
        <v>109</v>
      </c>
      <c r="I34" s="12" t="s">
        <v>168</v>
      </c>
      <c r="J34" s="12" t="s">
        <v>297</v>
      </c>
      <c r="K34" s="12" t="s">
        <v>104</v>
      </c>
      <c r="L34" s="12" t="s">
        <v>20</v>
      </c>
      <c r="M34" s="16">
        <v>653342833</v>
      </c>
      <c r="N34" s="16">
        <v>653342833</v>
      </c>
      <c r="O34" s="16">
        <v>0</v>
      </c>
      <c r="P34" s="18">
        <f t="shared" si="5"/>
        <v>0</v>
      </c>
    </row>
    <row r="35" spans="2:16" x14ac:dyDescent="0.25">
      <c r="B35" s="11">
        <v>33</v>
      </c>
      <c r="C35" s="13" t="s">
        <v>1752</v>
      </c>
      <c r="D35" s="12" t="s">
        <v>119</v>
      </c>
      <c r="E35" s="12" t="s">
        <v>1754</v>
      </c>
      <c r="F35" s="12" t="s">
        <v>127</v>
      </c>
      <c r="G35" s="12">
        <v>24</v>
      </c>
      <c r="H35" s="12" t="s">
        <v>109</v>
      </c>
      <c r="I35" s="12" t="s">
        <v>103</v>
      </c>
      <c r="J35" s="12" t="s">
        <v>104</v>
      </c>
      <c r="K35" s="12" t="s">
        <v>326</v>
      </c>
      <c r="L35" s="12" t="s">
        <v>20</v>
      </c>
      <c r="M35" s="16">
        <v>32957167</v>
      </c>
      <c r="N35" s="16">
        <v>32957167</v>
      </c>
      <c r="O35" s="16">
        <v>32957167</v>
      </c>
      <c r="P35" s="18">
        <f t="shared" si="5"/>
        <v>1</v>
      </c>
    </row>
    <row r="36" spans="2:16" x14ac:dyDescent="0.25">
      <c r="B36" s="11">
        <v>34</v>
      </c>
      <c r="C36" s="13" t="s">
        <v>1755</v>
      </c>
      <c r="D36" s="12" t="s">
        <v>119</v>
      </c>
      <c r="E36" s="12" t="s">
        <v>1756</v>
      </c>
      <c r="F36" s="12" t="s">
        <v>127</v>
      </c>
      <c r="G36" s="12">
        <v>24</v>
      </c>
      <c r="H36" s="12" t="s">
        <v>109</v>
      </c>
      <c r="I36" s="12" t="s">
        <v>103</v>
      </c>
      <c r="J36" s="12" t="s">
        <v>104</v>
      </c>
      <c r="K36" s="12" t="s">
        <v>327</v>
      </c>
      <c r="L36" s="12" t="s">
        <v>20</v>
      </c>
      <c r="M36" s="16">
        <v>5500000</v>
      </c>
      <c r="N36" s="16">
        <v>5500000</v>
      </c>
      <c r="O36" s="16">
        <v>5500000</v>
      </c>
      <c r="P36" s="18">
        <f t="shared" si="5"/>
        <v>1</v>
      </c>
    </row>
    <row r="37" spans="2:16" x14ac:dyDescent="0.25">
      <c r="B37" s="11">
        <v>35</v>
      </c>
      <c r="C37" s="13" t="s">
        <v>1757</v>
      </c>
      <c r="D37" s="12" t="s">
        <v>119</v>
      </c>
      <c r="E37" s="12" t="s">
        <v>1758</v>
      </c>
      <c r="F37" s="12" t="s">
        <v>127</v>
      </c>
      <c r="G37" s="12">
        <v>24</v>
      </c>
      <c r="H37" s="12" t="s">
        <v>109</v>
      </c>
      <c r="I37" s="12" t="s">
        <v>103</v>
      </c>
      <c r="J37" s="12" t="s">
        <v>104</v>
      </c>
      <c r="K37" s="12" t="s">
        <v>191</v>
      </c>
      <c r="L37" s="12" t="s">
        <v>20</v>
      </c>
      <c r="M37" s="16">
        <v>29966000</v>
      </c>
      <c r="N37" s="16">
        <v>29966000</v>
      </c>
      <c r="O37" s="16">
        <v>29966000</v>
      </c>
      <c r="P37" s="18">
        <f t="shared" si="5"/>
        <v>1</v>
      </c>
    </row>
    <row r="38" spans="2:16" x14ac:dyDescent="0.25">
      <c r="B38" s="11">
        <v>36</v>
      </c>
      <c r="C38" s="13" t="s">
        <v>1757</v>
      </c>
      <c r="D38" s="12" t="s">
        <v>119</v>
      </c>
      <c r="E38" s="12" t="s">
        <v>1759</v>
      </c>
      <c r="F38" s="12" t="s">
        <v>127</v>
      </c>
      <c r="G38" s="12">
        <v>24</v>
      </c>
      <c r="H38" s="12" t="s">
        <v>109</v>
      </c>
      <c r="I38" s="12" t="s">
        <v>103</v>
      </c>
      <c r="J38" s="12" t="s">
        <v>104</v>
      </c>
      <c r="K38" s="12" t="s">
        <v>113</v>
      </c>
      <c r="L38" s="12" t="s">
        <v>20</v>
      </c>
      <c r="M38" s="16">
        <v>126330400</v>
      </c>
      <c r="N38" s="16">
        <v>88431280</v>
      </c>
      <c r="O38" s="16">
        <v>88431280</v>
      </c>
      <c r="P38" s="18">
        <f t="shared" si="5"/>
        <v>1</v>
      </c>
    </row>
    <row r="39" spans="2:16" x14ac:dyDescent="0.25">
      <c r="B39" s="11">
        <v>37</v>
      </c>
      <c r="C39" s="13" t="s">
        <v>1757</v>
      </c>
      <c r="D39" s="12" t="s">
        <v>119</v>
      </c>
      <c r="E39" s="12" t="s">
        <v>1760</v>
      </c>
      <c r="F39" s="12" t="s">
        <v>127</v>
      </c>
      <c r="G39" s="12">
        <v>24</v>
      </c>
      <c r="H39" s="12" t="s">
        <v>109</v>
      </c>
      <c r="I39" s="12" t="s">
        <v>103</v>
      </c>
      <c r="J39" s="12" t="s">
        <v>104</v>
      </c>
      <c r="K39" s="12" t="s">
        <v>172</v>
      </c>
      <c r="L39" s="12" t="s">
        <v>20</v>
      </c>
      <c r="M39" s="16">
        <v>48908000</v>
      </c>
      <c r="N39" s="16">
        <v>48908000</v>
      </c>
      <c r="O39" s="16">
        <v>48908000</v>
      </c>
      <c r="P39" s="18">
        <f t="shared" si="5"/>
        <v>1</v>
      </c>
    </row>
    <row r="40" spans="2:16" x14ac:dyDescent="0.25">
      <c r="B40" s="11">
        <v>38</v>
      </c>
      <c r="C40" s="13" t="s">
        <v>1757</v>
      </c>
      <c r="D40" s="12" t="s">
        <v>119</v>
      </c>
      <c r="E40" s="12" t="s">
        <v>1761</v>
      </c>
      <c r="F40" s="12" t="s">
        <v>127</v>
      </c>
      <c r="G40" s="12">
        <v>24</v>
      </c>
      <c r="H40" s="12" t="s">
        <v>109</v>
      </c>
      <c r="I40" s="12" t="s">
        <v>103</v>
      </c>
      <c r="J40" s="12" t="s">
        <v>104</v>
      </c>
      <c r="K40" s="12" t="s">
        <v>189</v>
      </c>
      <c r="L40" s="12" t="s">
        <v>20</v>
      </c>
      <c r="M40" s="16">
        <v>57675796</v>
      </c>
      <c r="N40" s="16">
        <v>57675796</v>
      </c>
      <c r="O40" s="16">
        <v>57675796</v>
      </c>
      <c r="P40" s="18">
        <f t="shared" si="5"/>
        <v>1</v>
      </c>
    </row>
    <row r="41" spans="2:16" x14ac:dyDescent="0.25">
      <c r="B41" s="11">
        <v>39</v>
      </c>
      <c r="C41" s="13" t="s">
        <v>1757</v>
      </c>
      <c r="D41" s="12" t="s">
        <v>119</v>
      </c>
      <c r="E41" s="12" t="s">
        <v>1762</v>
      </c>
      <c r="F41" s="12" t="s">
        <v>127</v>
      </c>
      <c r="G41" s="12">
        <v>24</v>
      </c>
      <c r="H41" s="12" t="s">
        <v>109</v>
      </c>
      <c r="I41" s="12" t="s">
        <v>103</v>
      </c>
      <c r="J41" s="12" t="s">
        <v>104</v>
      </c>
      <c r="K41" s="12" t="s">
        <v>172</v>
      </c>
      <c r="L41" s="12" t="s">
        <v>20</v>
      </c>
      <c r="M41" s="16">
        <v>6586000</v>
      </c>
      <c r="N41" s="16">
        <v>6586000</v>
      </c>
      <c r="O41" s="16">
        <v>6586000</v>
      </c>
      <c r="P41" s="18">
        <f t="shared" si="5"/>
        <v>1</v>
      </c>
    </row>
    <row r="42" spans="2:16" x14ac:dyDescent="0.25">
      <c r="B42" s="11">
        <v>40</v>
      </c>
      <c r="C42" s="13" t="s">
        <v>1757</v>
      </c>
      <c r="D42" s="12" t="s">
        <v>119</v>
      </c>
      <c r="E42" s="12" t="s">
        <v>1763</v>
      </c>
      <c r="F42" s="12" t="s">
        <v>127</v>
      </c>
      <c r="G42" s="12">
        <v>24</v>
      </c>
      <c r="H42" s="12" t="s">
        <v>109</v>
      </c>
      <c r="I42" s="12" t="s">
        <v>103</v>
      </c>
      <c r="J42" s="12" t="s">
        <v>104</v>
      </c>
      <c r="K42" s="12" t="s">
        <v>191</v>
      </c>
      <c r="L42" s="12" t="s">
        <v>20</v>
      </c>
      <c r="M42" s="16">
        <v>7000000</v>
      </c>
      <c r="N42" s="16">
        <v>7000000</v>
      </c>
      <c r="O42" s="16">
        <v>7000000</v>
      </c>
      <c r="P42" s="18">
        <f t="shared" si="5"/>
        <v>1</v>
      </c>
    </row>
    <row r="43" spans="2:16" x14ac:dyDescent="0.25">
      <c r="B43" s="11">
        <v>41</v>
      </c>
      <c r="C43" s="13" t="s">
        <v>1757</v>
      </c>
      <c r="D43" s="12" t="s">
        <v>119</v>
      </c>
      <c r="E43" s="12" t="s">
        <v>1764</v>
      </c>
      <c r="F43" s="12" t="s">
        <v>127</v>
      </c>
      <c r="G43" s="12">
        <v>24</v>
      </c>
      <c r="H43" s="12" t="s">
        <v>109</v>
      </c>
      <c r="I43" s="12" t="s">
        <v>103</v>
      </c>
      <c r="J43" s="12" t="s">
        <v>104</v>
      </c>
      <c r="K43" s="12" t="s">
        <v>191</v>
      </c>
      <c r="L43" s="12" t="s">
        <v>20</v>
      </c>
      <c r="M43" s="16">
        <v>29716000</v>
      </c>
      <c r="N43" s="16">
        <v>29716000</v>
      </c>
      <c r="O43" s="16">
        <v>29716000</v>
      </c>
      <c r="P43" s="18">
        <f t="shared" si="5"/>
        <v>1</v>
      </c>
    </row>
    <row r="44" spans="2:16" x14ac:dyDescent="0.25">
      <c r="B44" s="11">
        <v>42</v>
      </c>
      <c r="C44" s="13" t="s">
        <v>1757</v>
      </c>
      <c r="D44" s="12" t="s">
        <v>119</v>
      </c>
      <c r="E44" s="12" t="s">
        <v>1765</v>
      </c>
      <c r="F44" s="12" t="s">
        <v>127</v>
      </c>
      <c r="G44" s="12">
        <v>24</v>
      </c>
      <c r="H44" s="12" t="s">
        <v>109</v>
      </c>
      <c r="I44" s="12" t="s">
        <v>103</v>
      </c>
      <c r="J44" s="12" t="s">
        <v>104</v>
      </c>
      <c r="K44" s="12" t="s">
        <v>1789</v>
      </c>
      <c r="L44" s="12" t="s">
        <v>20</v>
      </c>
      <c r="M44" s="16">
        <v>52430000</v>
      </c>
      <c r="N44" s="16">
        <v>52430000</v>
      </c>
      <c r="O44" s="16">
        <v>52430000</v>
      </c>
      <c r="P44" s="18">
        <f t="shared" si="5"/>
        <v>1</v>
      </c>
    </row>
    <row r="45" spans="2:16" x14ac:dyDescent="0.25">
      <c r="B45" s="11">
        <v>43</v>
      </c>
      <c r="C45" s="13" t="s">
        <v>1757</v>
      </c>
      <c r="D45" s="12" t="s">
        <v>119</v>
      </c>
      <c r="E45" s="12" t="s">
        <v>1766</v>
      </c>
      <c r="F45" s="12" t="s">
        <v>127</v>
      </c>
      <c r="G45" s="12">
        <v>24</v>
      </c>
      <c r="H45" s="12" t="s">
        <v>109</v>
      </c>
      <c r="I45" s="12" t="s">
        <v>103</v>
      </c>
      <c r="J45" s="12" t="s">
        <v>104</v>
      </c>
      <c r="K45" s="12" t="s">
        <v>177</v>
      </c>
      <c r="L45" s="12" t="s">
        <v>20</v>
      </c>
      <c r="M45" s="16">
        <v>51700000</v>
      </c>
      <c r="N45" s="16">
        <v>51700000</v>
      </c>
      <c r="O45" s="16">
        <v>51700000</v>
      </c>
      <c r="P45" s="18">
        <f t="shared" si="5"/>
        <v>1</v>
      </c>
    </row>
    <row r="46" spans="2:16" x14ac:dyDescent="0.25">
      <c r="B46" s="11">
        <v>44</v>
      </c>
      <c r="C46" s="13" t="s">
        <v>1757</v>
      </c>
      <c r="D46" s="12" t="s">
        <v>119</v>
      </c>
      <c r="E46" s="12" t="s">
        <v>1767</v>
      </c>
      <c r="F46" s="12" t="s">
        <v>127</v>
      </c>
      <c r="G46" s="12">
        <v>24</v>
      </c>
      <c r="H46" s="12" t="s">
        <v>109</v>
      </c>
      <c r="I46" s="12" t="s">
        <v>103</v>
      </c>
      <c r="J46" s="12" t="s">
        <v>104</v>
      </c>
      <c r="K46" s="12" t="s">
        <v>1790</v>
      </c>
      <c r="L46" s="12" t="s">
        <v>20</v>
      </c>
      <c r="M46" s="16">
        <v>62000000</v>
      </c>
      <c r="N46" s="16">
        <v>62000000</v>
      </c>
      <c r="O46" s="16">
        <v>62000000</v>
      </c>
      <c r="P46" s="18">
        <f t="shared" si="5"/>
        <v>1</v>
      </c>
    </row>
    <row r="47" spans="2:16" x14ac:dyDescent="0.25">
      <c r="B47" s="11">
        <v>45</v>
      </c>
      <c r="C47" s="13" t="s">
        <v>1757</v>
      </c>
      <c r="D47" s="12" t="s">
        <v>119</v>
      </c>
      <c r="E47" s="12" t="s">
        <v>1768</v>
      </c>
      <c r="F47" s="12" t="s">
        <v>127</v>
      </c>
      <c r="G47" s="12">
        <v>24</v>
      </c>
      <c r="H47" s="12" t="s">
        <v>109</v>
      </c>
      <c r="I47" s="12" t="s">
        <v>103</v>
      </c>
      <c r="J47" s="12" t="s">
        <v>104</v>
      </c>
      <c r="K47" s="12" t="s">
        <v>1791</v>
      </c>
      <c r="L47" s="12" t="s">
        <v>20</v>
      </c>
      <c r="M47" s="16">
        <v>61020000</v>
      </c>
      <c r="N47" s="16">
        <v>61020000</v>
      </c>
      <c r="O47" s="16">
        <v>61020000</v>
      </c>
      <c r="P47" s="18">
        <f t="shared" si="5"/>
        <v>1</v>
      </c>
    </row>
    <row r="48" spans="2:16" x14ac:dyDescent="0.25">
      <c r="B48" s="11">
        <v>46</v>
      </c>
      <c r="C48" s="13" t="s">
        <v>1757</v>
      </c>
      <c r="D48" s="12" t="s">
        <v>119</v>
      </c>
      <c r="E48" s="12" t="s">
        <v>1769</v>
      </c>
      <c r="F48" s="12" t="s">
        <v>127</v>
      </c>
      <c r="G48" s="12">
        <v>24</v>
      </c>
      <c r="H48" s="12" t="s">
        <v>109</v>
      </c>
      <c r="I48" s="12" t="s">
        <v>103</v>
      </c>
      <c r="J48" s="12" t="s">
        <v>104</v>
      </c>
      <c r="K48" s="12" t="s">
        <v>1792</v>
      </c>
      <c r="L48" s="12" t="s">
        <v>20</v>
      </c>
      <c r="M48" s="16">
        <v>67000000</v>
      </c>
      <c r="N48" s="16">
        <v>67000000</v>
      </c>
      <c r="O48" s="16">
        <v>67000000</v>
      </c>
      <c r="P48" s="18">
        <f t="shared" si="5"/>
        <v>1</v>
      </c>
    </row>
    <row r="49" spans="2:16" x14ac:dyDescent="0.25">
      <c r="B49" s="11">
        <v>47</v>
      </c>
      <c r="C49" s="13" t="s">
        <v>1757</v>
      </c>
      <c r="D49" s="12" t="s">
        <v>119</v>
      </c>
      <c r="E49" s="12" t="s">
        <v>1770</v>
      </c>
      <c r="F49" s="12" t="s">
        <v>127</v>
      </c>
      <c r="G49" s="12">
        <v>24</v>
      </c>
      <c r="H49" s="12" t="s">
        <v>109</v>
      </c>
      <c r="I49" s="12" t="s">
        <v>168</v>
      </c>
      <c r="J49" s="12" t="s">
        <v>297</v>
      </c>
      <c r="K49" s="12" t="s">
        <v>104</v>
      </c>
      <c r="L49" s="12" t="s">
        <v>20</v>
      </c>
      <c r="M49" s="16">
        <v>440834543</v>
      </c>
      <c r="N49" s="16">
        <v>440834543</v>
      </c>
      <c r="O49" s="16">
        <v>0</v>
      </c>
      <c r="P49" s="18">
        <f t="shared" si="5"/>
        <v>0</v>
      </c>
    </row>
    <row r="50" spans="2:16" x14ac:dyDescent="0.25">
      <c r="B50" s="11">
        <v>48</v>
      </c>
      <c r="C50" s="13" t="s">
        <v>1757</v>
      </c>
      <c r="D50" s="12" t="s">
        <v>119</v>
      </c>
      <c r="E50" s="12" t="s">
        <v>1771</v>
      </c>
      <c r="F50" s="12" t="s">
        <v>127</v>
      </c>
      <c r="G50" s="12">
        <v>24</v>
      </c>
      <c r="H50" s="12" t="s">
        <v>109</v>
      </c>
      <c r="I50" s="12" t="s">
        <v>103</v>
      </c>
      <c r="J50" s="12" t="s">
        <v>104</v>
      </c>
      <c r="K50" s="12" t="s">
        <v>191</v>
      </c>
      <c r="L50" s="12" t="s">
        <v>20</v>
      </c>
      <c r="M50" s="16">
        <v>26816000</v>
      </c>
      <c r="N50" s="16">
        <v>26816000</v>
      </c>
      <c r="O50" s="16">
        <v>26816000</v>
      </c>
      <c r="P50" s="18">
        <f t="shared" si="5"/>
        <v>1</v>
      </c>
    </row>
    <row r="51" spans="2:16" x14ac:dyDescent="0.25">
      <c r="B51" s="11">
        <v>49</v>
      </c>
      <c r="C51" s="13" t="s">
        <v>1757</v>
      </c>
      <c r="D51" s="12" t="s">
        <v>119</v>
      </c>
      <c r="E51" s="12" t="s">
        <v>1772</v>
      </c>
      <c r="F51" s="12" t="s">
        <v>127</v>
      </c>
      <c r="G51" s="12">
        <v>24</v>
      </c>
      <c r="H51" s="12" t="s">
        <v>109</v>
      </c>
      <c r="I51" s="12" t="s">
        <v>103</v>
      </c>
      <c r="J51" s="12" t="s">
        <v>104</v>
      </c>
      <c r="K51" s="12" t="s">
        <v>172</v>
      </c>
      <c r="L51" s="12" t="s">
        <v>20</v>
      </c>
      <c r="M51" s="16">
        <v>19916381</v>
      </c>
      <c r="N51" s="16">
        <v>19916381</v>
      </c>
      <c r="O51" s="16">
        <v>19916381</v>
      </c>
      <c r="P51" s="18">
        <f t="shared" si="5"/>
        <v>1</v>
      </c>
    </row>
    <row r="52" spans="2:16" x14ac:dyDescent="0.25">
      <c r="B52" s="11">
        <v>50</v>
      </c>
      <c r="C52" s="13" t="s">
        <v>1773</v>
      </c>
      <c r="D52" s="12" t="s">
        <v>119</v>
      </c>
      <c r="E52" s="12" t="s">
        <v>1774</v>
      </c>
      <c r="F52" s="12" t="s">
        <v>127</v>
      </c>
      <c r="G52" s="12">
        <v>24</v>
      </c>
      <c r="H52" s="12" t="s">
        <v>109</v>
      </c>
      <c r="I52" s="12" t="s">
        <v>103</v>
      </c>
      <c r="J52" s="12" t="s">
        <v>104</v>
      </c>
      <c r="K52" s="12" t="s">
        <v>172</v>
      </c>
      <c r="L52" s="12" t="s">
        <v>20</v>
      </c>
      <c r="M52" s="16">
        <v>25000000</v>
      </c>
      <c r="N52" s="16">
        <v>25000000</v>
      </c>
      <c r="O52" s="16">
        <v>25000000</v>
      </c>
      <c r="P52" s="18">
        <f t="shared" si="5"/>
        <v>1</v>
      </c>
    </row>
    <row r="53" spans="2:16" x14ac:dyDescent="0.25">
      <c r="B53" s="11">
        <v>51</v>
      </c>
      <c r="C53" s="13" t="s">
        <v>1773</v>
      </c>
      <c r="D53" s="12" t="s">
        <v>119</v>
      </c>
      <c r="E53" s="12" t="s">
        <v>1775</v>
      </c>
      <c r="F53" s="12" t="s">
        <v>127</v>
      </c>
      <c r="G53" s="12">
        <v>24</v>
      </c>
      <c r="H53" s="12" t="s">
        <v>109</v>
      </c>
      <c r="I53" s="12" t="s">
        <v>122</v>
      </c>
      <c r="J53" s="12" t="s">
        <v>104</v>
      </c>
      <c r="K53" s="12" t="s">
        <v>104</v>
      </c>
      <c r="L53" s="12" t="s">
        <v>20</v>
      </c>
      <c r="M53" s="16">
        <v>25000000</v>
      </c>
      <c r="N53" s="16">
        <v>25000000</v>
      </c>
      <c r="O53" s="16">
        <v>25000000</v>
      </c>
      <c r="P53" s="18">
        <f t="shared" si="5"/>
        <v>1</v>
      </c>
    </row>
    <row r="54" spans="2:16" x14ac:dyDescent="0.25">
      <c r="B54" s="11">
        <v>52</v>
      </c>
      <c r="C54" s="13" t="s">
        <v>1773</v>
      </c>
      <c r="D54" s="12" t="s">
        <v>119</v>
      </c>
      <c r="E54" s="12" t="s">
        <v>1776</v>
      </c>
      <c r="F54" s="12" t="s">
        <v>127</v>
      </c>
      <c r="G54" s="12">
        <v>24</v>
      </c>
      <c r="H54" s="12" t="s">
        <v>109</v>
      </c>
      <c r="I54" s="12" t="s">
        <v>103</v>
      </c>
      <c r="J54" s="12" t="s">
        <v>104</v>
      </c>
      <c r="K54" s="12" t="s">
        <v>191</v>
      </c>
      <c r="L54" s="12" t="s">
        <v>20</v>
      </c>
      <c r="M54" s="16">
        <v>25000000</v>
      </c>
      <c r="N54" s="16">
        <v>25000000</v>
      </c>
      <c r="O54" s="16">
        <v>25000000</v>
      </c>
      <c r="P54" s="18">
        <f t="shared" si="5"/>
        <v>1</v>
      </c>
    </row>
    <row r="55" spans="2:16" x14ac:dyDescent="0.25">
      <c r="B55" s="11">
        <v>53</v>
      </c>
      <c r="C55" s="13" t="s">
        <v>1773</v>
      </c>
      <c r="D55" s="12" t="s">
        <v>119</v>
      </c>
      <c r="E55" s="12" t="s">
        <v>1777</v>
      </c>
      <c r="F55" s="12" t="s">
        <v>127</v>
      </c>
      <c r="G55" s="12">
        <v>24</v>
      </c>
      <c r="H55" s="12" t="s">
        <v>109</v>
      </c>
      <c r="I55" s="12" t="s">
        <v>103</v>
      </c>
      <c r="J55" s="12" t="s">
        <v>104</v>
      </c>
      <c r="K55" s="12" t="s">
        <v>172</v>
      </c>
      <c r="L55" s="12" t="s">
        <v>20</v>
      </c>
      <c r="M55" s="16">
        <v>21000000</v>
      </c>
      <c r="N55" s="16">
        <v>21000000</v>
      </c>
      <c r="O55" s="16">
        <v>21000000</v>
      </c>
      <c r="P55" s="18">
        <f t="shared" si="5"/>
        <v>1</v>
      </c>
    </row>
    <row r="56" spans="2:16" x14ac:dyDescent="0.25">
      <c r="B56" s="11">
        <v>54</v>
      </c>
      <c r="C56" s="13" t="s">
        <v>1773</v>
      </c>
      <c r="D56" s="12" t="s">
        <v>119</v>
      </c>
      <c r="E56" s="12" t="s">
        <v>1778</v>
      </c>
      <c r="F56" s="12" t="s">
        <v>127</v>
      </c>
      <c r="G56" s="12">
        <v>24</v>
      </c>
      <c r="H56" s="12" t="s">
        <v>109</v>
      </c>
      <c r="I56" s="12" t="s">
        <v>168</v>
      </c>
      <c r="J56" s="12" t="s">
        <v>297</v>
      </c>
      <c r="K56" s="12" t="s">
        <v>104</v>
      </c>
      <c r="L56" s="12" t="s">
        <v>20</v>
      </c>
      <c r="M56" s="16">
        <v>255000000</v>
      </c>
      <c r="N56" s="16">
        <v>255000000</v>
      </c>
      <c r="O56" s="16">
        <v>0</v>
      </c>
      <c r="P56" s="18">
        <f t="shared" si="5"/>
        <v>0</v>
      </c>
    </row>
    <row r="57" spans="2:16" x14ac:dyDescent="0.25">
      <c r="B57" s="11">
        <v>55</v>
      </c>
      <c r="C57" s="13" t="s">
        <v>1779</v>
      </c>
      <c r="D57" s="12" t="s">
        <v>119</v>
      </c>
      <c r="E57" s="12" t="s">
        <v>1780</v>
      </c>
      <c r="F57" s="12" t="s">
        <v>127</v>
      </c>
      <c r="G57" s="12">
        <v>24</v>
      </c>
      <c r="H57" s="12" t="s">
        <v>109</v>
      </c>
      <c r="I57" s="12" t="s">
        <v>122</v>
      </c>
      <c r="J57" s="12" t="s">
        <v>104</v>
      </c>
      <c r="K57" s="12" t="s">
        <v>104</v>
      </c>
      <c r="L57" s="12" t="s">
        <v>22</v>
      </c>
      <c r="M57" s="16">
        <v>656000000</v>
      </c>
      <c r="N57" s="16">
        <v>656000000</v>
      </c>
      <c r="O57" s="16">
        <v>656000000</v>
      </c>
      <c r="P57" s="18">
        <f t="shared" si="5"/>
        <v>1</v>
      </c>
    </row>
    <row r="58" spans="2:16" x14ac:dyDescent="0.25">
      <c r="B58" s="11">
        <v>56</v>
      </c>
      <c r="C58" s="13" t="s">
        <v>1779</v>
      </c>
      <c r="D58" s="12" t="s">
        <v>119</v>
      </c>
      <c r="E58" s="12" t="s">
        <v>1781</v>
      </c>
      <c r="F58" s="12" t="s">
        <v>127</v>
      </c>
      <c r="G58" s="12">
        <v>24</v>
      </c>
      <c r="H58" s="12" t="s">
        <v>109</v>
      </c>
      <c r="I58" s="12" t="s">
        <v>122</v>
      </c>
      <c r="J58" s="12" t="s">
        <v>104</v>
      </c>
      <c r="K58" s="12" t="s">
        <v>104</v>
      </c>
      <c r="L58" s="12" t="s">
        <v>22</v>
      </c>
      <c r="M58" s="16">
        <v>179154800</v>
      </c>
      <c r="N58" s="16">
        <v>179154800</v>
      </c>
      <c r="O58" s="16">
        <v>179154800</v>
      </c>
      <c r="P58" s="18">
        <f t="shared" si="5"/>
        <v>1</v>
      </c>
    </row>
    <row r="59" spans="2:16" x14ac:dyDescent="0.25">
      <c r="B59" s="11">
        <v>57</v>
      </c>
      <c r="C59" s="13" t="s">
        <v>1779</v>
      </c>
      <c r="D59" s="12" t="s">
        <v>119</v>
      </c>
      <c r="E59" s="12" t="s">
        <v>1782</v>
      </c>
      <c r="F59" s="12" t="s">
        <v>127</v>
      </c>
      <c r="G59" s="12">
        <v>24</v>
      </c>
      <c r="H59" s="12" t="s">
        <v>109</v>
      </c>
      <c r="I59" s="12" t="s">
        <v>122</v>
      </c>
      <c r="J59" s="12" t="s">
        <v>104</v>
      </c>
      <c r="K59" s="12" t="s">
        <v>104</v>
      </c>
      <c r="L59" s="12" t="s">
        <v>22</v>
      </c>
      <c r="M59" s="16">
        <v>36485000</v>
      </c>
      <c r="N59" s="16">
        <v>36485000</v>
      </c>
      <c r="O59" s="16">
        <v>36485000</v>
      </c>
      <c r="P59" s="18">
        <f t="shared" si="5"/>
        <v>1</v>
      </c>
    </row>
    <row r="60" spans="2:16" x14ac:dyDescent="0.25">
      <c r="B60" s="11">
        <v>58</v>
      </c>
      <c r="C60" s="13" t="s">
        <v>1731</v>
      </c>
      <c r="D60" s="12" t="s">
        <v>119</v>
      </c>
      <c r="E60" s="12" t="s">
        <v>1783</v>
      </c>
      <c r="F60" s="12" t="s">
        <v>127</v>
      </c>
      <c r="G60" s="12">
        <v>24</v>
      </c>
      <c r="H60" s="12" t="s">
        <v>109</v>
      </c>
      <c r="I60" s="12" t="s">
        <v>122</v>
      </c>
      <c r="J60" s="12" t="s">
        <v>104</v>
      </c>
      <c r="K60" s="12" t="s">
        <v>104</v>
      </c>
      <c r="L60" s="12" t="s">
        <v>22</v>
      </c>
      <c r="M60" s="16">
        <v>289390000</v>
      </c>
      <c r="N60" s="16">
        <v>289390000</v>
      </c>
      <c r="O60" s="16">
        <v>289390000</v>
      </c>
      <c r="P60" s="18">
        <f t="shared" si="5"/>
        <v>1</v>
      </c>
    </row>
    <row r="61" spans="2:16" x14ac:dyDescent="0.25">
      <c r="B61" s="11">
        <v>59</v>
      </c>
      <c r="C61" s="13" t="s">
        <v>1731</v>
      </c>
      <c r="D61" s="12" t="s">
        <v>119</v>
      </c>
      <c r="E61" s="12" t="s">
        <v>1784</v>
      </c>
      <c r="F61" s="12" t="s">
        <v>127</v>
      </c>
      <c r="G61" s="12">
        <v>24</v>
      </c>
      <c r="H61" s="12" t="s">
        <v>109</v>
      </c>
      <c r="I61" s="12" t="s">
        <v>103</v>
      </c>
      <c r="J61" s="12" t="s">
        <v>104</v>
      </c>
      <c r="K61" s="12" t="s">
        <v>191</v>
      </c>
      <c r="L61" s="12" t="s">
        <v>22</v>
      </c>
      <c r="M61" s="16">
        <v>28779996</v>
      </c>
      <c r="N61" s="16">
        <v>28779996</v>
      </c>
      <c r="O61" s="16">
        <v>19186664</v>
      </c>
      <c r="P61" s="18">
        <f t="shared" si="5"/>
        <v>0.66666666666666663</v>
      </c>
    </row>
    <row r="62" spans="2:16" x14ac:dyDescent="0.25">
      <c r="B62" s="11">
        <v>60</v>
      </c>
      <c r="C62" s="13" t="s">
        <v>1733</v>
      </c>
      <c r="D62" s="12" t="s">
        <v>119</v>
      </c>
      <c r="E62" s="12" t="s">
        <v>1785</v>
      </c>
      <c r="F62" s="12" t="s">
        <v>127</v>
      </c>
      <c r="G62" s="12">
        <v>24</v>
      </c>
      <c r="H62" s="12" t="s">
        <v>109</v>
      </c>
      <c r="I62" s="12" t="s">
        <v>122</v>
      </c>
      <c r="J62" s="12" t="s">
        <v>104</v>
      </c>
      <c r="K62" s="12" t="s">
        <v>104</v>
      </c>
      <c r="L62" s="12" t="s">
        <v>22</v>
      </c>
      <c r="M62" s="16">
        <v>50882000</v>
      </c>
      <c r="N62" s="16">
        <v>50882000</v>
      </c>
      <c r="O62" s="16">
        <v>40082000</v>
      </c>
      <c r="P62" s="18">
        <f t="shared" si="5"/>
        <v>0.7877441924452655</v>
      </c>
    </row>
    <row r="63" spans="2:16" x14ac:dyDescent="0.25">
      <c r="B63" s="11">
        <v>61</v>
      </c>
      <c r="C63" s="13" t="s">
        <v>1733</v>
      </c>
      <c r="D63" s="12" t="s">
        <v>119</v>
      </c>
      <c r="E63" s="12" t="s">
        <v>1786</v>
      </c>
      <c r="F63" s="12" t="s">
        <v>127</v>
      </c>
      <c r="G63" s="12">
        <v>24</v>
      </c>
      <c r="H63" s="12" t="s">
        <v>109</v>
      </c>
      <c r="I63" s="12" t="s">
        <v>122</v>
      </c>
      <c r="J63" s="12" t="s">
        <v>104</v>
      </c>
      <c r="K63" s="12" t="s">
        <v>104</v>
      </c>
      <c r="L63" s="12" t="s">
        <v>22</v>
      </c>
      <c r="M63" s="16">
        <v>140781068</v>
      </c>
      <c r="N63" s="16">
        <v>140781068</v>
      </c>
      <c r="O63" s="16">
        <v>78641123</v>
      </c>
      <c r="P63" s="18">
        <f t="shared" si="5"/>
        <v>0.55860581338962423</v>
      </c>
    </row>
    <row r="64" spans="2:16" ht="15.75" thickBot="1" x14ac:dyDescent="0.3">
      <c r="B64" s="26">
        <v>62</v>
      </c>
      <c r="C64" s="28" t="s">
        <v>1733</v>
      </c>
      <c r="D64" s="27" t="s">
        <v>119</v>
      </c>
      <c r="E64" s="27" t="s">
        <v>1787</v>
      </c>
      <c r="F64" s="27" t="s">
        <v>127</v>
      </c>
      <c r="G64" s="27">
        <v>24</v>
      </c>
      <c r="H64" s="27" t="s">
        <v>109</v>
      </c>
      <c r="I64" s="27" t="s">
        <v>122</v>
      </c>
      <c r="J64" s="27" t="s">
        <v>104</v>
      </c>
      <c r="K64" s="27" t="s">
        <v>104</v>
      </c>
      <c r="L64" s="27" t="s">
        <v>22</v>
      </c>
      <c r="M64" s="24">
        <v>51332377</v>
      </c>
      <c r="N64" s="24">
        <v>51332377</v>
      </c>
      <c r="O64" s="24">
        <v>43560000</v>
      </c>
      <c r="P64" s="25">
        <f t="shared" si="5"/>
        <v>0.84858723764145971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BC6EC-D5EA-449B-8113-6065859E1BA1}">
  <sheetPr codeName="Hoja11"/>
  <dimension ref="B1:AG100"/>
  <sheetViews>
    <sheetView zoomScale="80" zoomScaleNormal="80" workbookViewId="0"/>
  </sheetViews>
  <sheetFormatPr baseColWidth="10" defaultColWidth="11.42578125" defaultRowHeight="15" x14ac:dyDescent="0.25"/>
  <cols>
    <col min="1" max="1" width="11.42578125" style="2"/>
    <col min="2" max="2" width="3.5703125" style="2" bestFit="1" customWidth="1"/>
    <col min="3" max="4" width="11.42578125" style="2"/>
    <col min="5" max="5" width="67.5703125" style="2" bestFit="1" customWidth="1"/>
    <col min="6" max="6" width="26.7109375" style="2" bestFit="1" customWidth="1"/>
    <col min="7" max="7" width="26.7109375" style="2" hidden="1" customWidth="1"/>
    <col min="8" max="11" width="11.42578125" style="2"/>
    <col min="12" max="12" width="45.5703125" style="2" bestFit="1" customWidth="1"/>
    <col min="13" max="14" width="17.42578125" style="2" bestFit="1" customWidth="1"/>
    <col min="15" max="15" width="17.5703125" style="2" customWidth="1"/>
    <col min="16" max="16" width="13.28515625" style="2" customWidth="1"/>
    <col min="17" max="18" width="11.42578125" style="2"/>
    <col min="19" max="19" width="32.42578125" style="2" bestFit="1" customWidth="1"/>
    <col min="20" max="20" width="11.42578125" style="2"/>
    <col min="21" max="21" width="14.85546875" style="2" bestFit="1" customWidth="1"/>
    <col min="22" max="23" width="15.28515625" style="2" bestFit="1" customWidth="1"/>
    <col min="24" max="24" width="10.85546875" style="2" bestFit="1" customWidth="1"/>
    <col min="25" max="27" width="11.42578125" style="2"/>
    <col min="28" max="28" width="18.5703125" style="2" customWidth="1"/>
    <col min="29" max="29" width="20" style="2" bestFit="1" customWidth="1"/>
    <col min="30" max="30" width="10.7109375" style="2" bestFit="1" customWidth="1"/>
    <col min="31" max="32" width="15.28515625" style="2" bestFit="1" customWidth="1"/>
    <col min="33" max="16384" width="11.42578125" style="2"/>
  </cols>
  <sheetData>
    <row r="1" spans="2:33" ht="23.25" customHeight="1" thickBot="1" x14ac:dyDescent="0.3">
      <c r="M1" s="5"/>
      <c r="N1" s="5"/>
      <c r="O1" s="5"/>
      <c r="S1" s="6" t="s">
        <v>1709</v>
      </c>
      <c r="AB1" s="82" t="s">
        <v>80</v>
      </c>
      <c r="AC1" s="83"/>
    </row>
    <row r="2" spans="2:33" ht="22.5" x14ac:dyDescent="0.25">
      <c r="B2" s="7" t="s">
        <v>81</v>
      </c>
      <c r="C2" s="8" t="s">
        <v>82</v>
      </c>
      <c r="D2" s="8" t="s">
        <v>83</v>
      </c>
      <c r="E2" s="8" t="s">
        <v>84</v>
      </c>
      <c r="F2" s="8" t="s">
        <v>85</v>
      </c>
      <c r="G2" s="8" t="s">
        <v>85</v>
      </c>
      <c r="H2" s="8" t="s">
        <v>86</v>
      </c>
      <c r="I2" s="8" t="s">
        <v>87</v>
      </c>
      <c r="J2" s="8" t="s">
        <v>88</v>
      </c>
      <c r="K2" s="8" t="s">
        <v>89</v>
      </c>
      <c r="L2" s="8" t="s">
        <v>90</v>
      </c>
      <c r="M2" s="8" t="s">
        <v>91</v>
      </c>
      <c r="N2" s="8" t="s">
        <v>1</v>
      </c>
      <c r="O2" s="8" t="s">
        <v>1708</v>
      </c>
      <c r="P2" s="9" t="s">
        <v>92</v>
      </c>
      <c r="S2" s="7" t="s">
        <v>90</v>
      </c>
      <c r="T2" s="8" t="s">
        <v>93</v>
      </c>
      <c r="U2" s="8" t="s">
        <v>94</v>
      </c>
      <c r="V2" s="8" t="s">
        <v>1</v>
      </c>
      <c r="W2" s="8" t="s">
        <v>1708</v>
      </c>
      <c r="X2" s="9" t="s">
        <v>95</v>
      </c>
      <c r="AB2" s="7" t="s">
        <v>96</v>
      </c>
      <c r="AC2" s="10" t="s">
        <v>97</v>
      </c>
      <c r="AD2" s="8" t="s">
        <v>93</v>
      </c>
      <c r="AE2" s="8" t="s">
        <v>94</v>
      </c>
      <c r="AF2" s="8" t="s">
        <v>1</v>
      </c>
      <c r="AG2" s="9" t="s">
        <v>98</v>
      </c>
    </row>
    <row r="3" spans="2:33" ht="25.5" customHeight="1" x14ac:dyDescent="0.25">
      <c r="B3" s="11">
        <v>1</v>
      </c>
      <c r="C3" s="13" t="s">
        <v>329</v>
      </c>
      <c r="D3" s="12" t="s">
        <v>119</v>
      </c>
      <c r="E3" s="12" t="s">
        <v>330</v>
      </c>
      <c r="F3" s="12" t="s">
        <v>201</v>
      </c>
      <c r="G3" s="12">
        <v>24</v>
      </c>
      <c r="H3" s="12" t="s">
        <v>109</v>
      </c>
      <c r="I3" s="12" t="s">
        <v>122</v>
      </c>
      <c r="J3" s="12" t="s">
        <v>104</v>
      </c>
      <c r="K3" s="12" t="s">
        <v>104</v>
      </c>
      <c r="L3" s="12" t="s">
        <v>28</v>
      </c>
      <c r="M3" s="16">
        <v>200122443</v>
      </c>
      <c r="N3" s="16">
        <v>200122443</v>
      </c>
      <c r="O3" s="16">
        <v>39623918</v>
      </c>
      <c r="P3" s="18">
        <f>+O3/N3</f>
        <v>0.19799837242642496</v>
      </c>
      <c r="S3" s="17" t="s">
        <v>31</v>
      </c>
      <c r="T3" s="31">
        <f>+COUNTIF($L$2:$L$150,S3)</f>
        <v>48</v>
      </c>
      <c r="U3" s="16">
        <f>+SUMIF($L$3:$L$150,S3,$M$3:$M$150)</f>
        <v>227287683710</v>
      </c>
      <c r="V3" s="16">
        <f>+SUMIF($L$3:$L$150,S3,$N$3:$N$150)</f>
        <v>226073008960</v>
      </c>
      <c r="W3" s="16">
        <f>+SUMIF($L$3:$L$150,S3,$O$3:$O$150)</f>
        <v>161523372598</v>
      </c>
      <c r="X3" s="18">
        <f t="shared" ref="X3:X8" si="0">+W3/V3</f>
        <v>0.71447437861358754</v>
      </c>
      <c r="AB3" s="17">
        <v>24</v>
      </c>
      <c r="AC3" s="19" t="s">
        <v>106</v>
      </c>
      <c r="AD3" s="15">
        <f>+COUNTIF($G$2:$G$150,AB3)</f>
        <v>94</v>
      </c>
      <c r="AE3" s="16">
        <f>+SUMIF($G$3:$G$150,AB3,$M$3:$M$150)</f>
        <v>280333951610</v>
      </c>
      <c r="AF3" s="16">
        <f>+SUMIF($G$3:$G$150,AB3,$N$3:$N$150)</f>
        <v>279119276860</v>
      </c>
      <c r="AG3" s="18">
        <f>+AF3/$AF$6</f>
        <v>0.94864219854959397</v>
      </c>
    </row>
    <row r="4" spans="2:33" x14ac:dyDescent="0.25">
      <c r="B4" s="11">
        <v>2</v>
      </c>
      <c r="C4" s="13" t="s">
        <v>331</v>
      </c>
      <c r="D4" s="12" t="s">
        <v>119</v>
      </c>
      <c r="E4" s="12" t="s">
        <v>332</v>
      </c>
      <c r="F4" s="12" t="s">
        <v>201</v>
      </c>
      <c r="G4" s="12">
        <v>24</v>
      </c>
      <c r="H4" s="12" t="s">
        <v>109</v>
      </c>
      <c r="I4" s="12" t="s">
        <v>122</v>
      </c>
      <c r="J4" s="12" t="s">
        <v>104</v>
      </c>
      <c r="K4" s="12" t="s">
        <v>104</v>
      </c>
      <c r="L4" s="12" t="s">
        <v>28</v>
      </c>
      <c r="M4" s="16">
        <v>142269779</v>
      </c>
      <c r="N4" s="16">
        <v>142269779</v>
      </c>
      <c r="O4" s="16">
        <v>102269779</v>
      </c>
      <c r="P4" s="18">
        <f t="shared" ref="P4:P67" si="1">+O4/N4</f>
        <v>0.71884401394902009</v>
      </c>
      <c r="S4" s="17" t="s">
        <v>29</v>
      </c>
      <c r="T4" s="31">
        <f>+COUNTIF($L$2:$L$150,S4)</f>
        <v>24</v>
      </c>
      <c r="U4" s="16">
        <f>+SUMIF($L$3:$L$150,S4,$M$3:$M$150)</f>
        <v>44006815004</v>
      </c>
      <c r="V4" s="16">
        <f>+SUMIF($L$3:$L$150,S4,$N$3:$N$150)</f>
        <v>44006815004</v>
      </c>
      <c r="W4" s="16">
        <f>+SUMIF($L$3:$L$150,S4,$O$3:$O$150)</f>
        <v>21120676805</v>
      </c>
      <c r="X4" s="18">
        <f t="shared" si="0"/>
        <v>0.47994104556487982</v>
      </c>
      <c r="AB4" s="17">
        <v>31</v>
      </c>
      <c r="AC4" s="20" t="s">
        <v>111</v>
      </c>
      <c r="AD4" s="15">
        <f>+COUNTIF($G$2:$G$150,AB4)</f>
        <v>1</v>
      </c>
      <c r="AE4" s="16">
        <f>+SUMIF($G$3:$G$150,AB4,$M$3:$M$150)</f>
        <v>10885806701</v>
      </c>
      <c r="AF4" s="16">
        <f>+SUMIF($G$3:$G$150,AB4,$N$3:$N$150)</f>
        <v>10885806701</v>
      </c>
      <c r="AG4" s="18">
        <f t="shared" ref="AG4:AG5" si="2">+AF4/$AF$6</f>
        <v>3.6997572213553001E-2</v>
      </c>
    </row>
    <row r="5" spans="2:33" x14ac:dyDescent="0.25">
      <c r="B5" s="11">
        <v>3</v>
      </c>
      <c r="C5" s="13" t="s">
        <v>333</v>
      </c>
      <c r="D5" s="12" t="s">
        <v>119</v>
      </c>
      <c r="E5" s="12" t="s">
        <v>334</v>
      </c>
      <c r="F5" s="12" t="s">
        <v>201</v>
      </c>
      <c r="G5" s="12">
        <v>24</v>
      </c>
      <c r="H5" s="12" t="s">
        <v>109</v>
      </c>
      <c r="I5" s="12" t="s">
        <v>122</v>
      </c>
      <c r="J5" s="12" t="s">
        <v>104</v>
      </c>
      <c r="K5" s="12" t="s">
        <v>104</v>
      </c>
      <c r="L5" s="12" t="s">
        <v>28</v>
      </c>
      <c r="M5" s="16">
        <v>365650067</v>
      </c>
      <c r="N5" s="16">
        <v>365650067</v>
      </c>
      <c r="O5" s="16">
        <v>309364335</v>
      </c>
      <c r="P5" s="18">
        <f t="shared" si="1"/>
        <v>0.84606667117060863</v>
      </c>
      <c r="S5" s="17" t="s">
        <v>30</v>
      </c>
      <c r="T5" s="31">
        <f>+COUNTIF($L$2:$L$150,S5)</f>
        <v>6</v>
      </c>
      <c r="U5" s="16">
        <f>+SUMIF($L$3:$L$150,S5,$M$3:$M$150)</f>
        <v>20772981238</v>
      </c>
      <c r="V5" s="16">
        <f>+SUMIF($L$3:$L$150,S5,$N$3:$N$150)</f>
        <v>20772981238</v>
      </c>
      <c r="W5" s="16">
        <f>+SUMIF($L$3:$L$150,S5,$O$3:$O$150)</f>
        <v>11181978510</v>
      </c>
      <c r="X5" s="18">
        <f t="shared" si="0"/>
        <v>0.53829435370330059</v>
      </c>
      <c r="AB5" s="17">
        <v>33</v>
      </c>
      <c r="AC5" s="20" t="s">
        <v>117</v>
      </c>
      <c r="AD5" s="15">
        <f t="shared" ref="AD5" si="3">+COUNTIF($G$2:$G$150,AB5)</f>
        <v>3</v>
      </c>
      <c r="AE5" s="16">
        <f>+SUMIF($G$3:$G$150,AB5,$M$3:$M$150)</f>
        <v>4225214529</v>
      </c>
      <c r="AF5" s="16">
        <f>+SUMIF($G$3:$G$150,AB5,$N$3:$N$150)</f>
        <v>4225214529</v>
      </c>
      <c r="AG5" s="18">
        <f t="shared" si="2"/>
        <v>1.4360229236853029E-2</v>
      </c>
    </row>
    <row r="6" spans="2:33" ht="15.75" thickBot="1" x14ac:dyDescent="0.3">
      <c r="B6" s="11">
        <v>4</v>
      </c>
      <c r="C6" s="13" t="s">
        <v>335</v>
      </c>
      <c r="D6" s="12" t="s">
        <v>119</v>
      </c>
      <c r="E6" s="12" t="s">
        <v>336</v>
      </c>
      <c r="F6" s="12" t="s">
        <v>201</v>
      </c>
      <c r="G6" s="12">
        <v>24</v>
      </c>
      <c r="H6" s="12" t="s">
        <v>109</v>
      </c>
      <c r="I6" s="12" t="s">
        <v>122</v>
      </c>
      <c r="J6" s="12" t="s">
        <v>104</v>
      </c>
      <c r="K6" s="12" t="s">
        <v>104</v>
      </c>
      <c r="L6" s="12" t="s">
        <v>28</v>
      </c>
      <c r="M6" s="16">
        <v>0</v>
      </c>
      <c r="N6" s="16">
        <v>0</v>
      </c>
      <c r="O6" s="16">
        <v>0</v>
      </c>
      <c r="P6" s="18">
        <v>0</v>
      </c>
      <c r="S6" s="17" t="s">
        <v>27</v>
      </c>
      <c r="T6" s="31">
        <f>+COUNTIF($L$2:$L$150,S6)</f>
        <v>7</v>
      </c>
      <c r="U6" s="16">
        <f>+SUMIF($L$3:$L$150,S6,$M$3:$M$150)</f>
        <v>2157492000</v>
      </c>
      <c r="V6" s="16">
        <f>+SUMIF($L$3:$L$150,S6,$N$3:$N$150)</f>
        <v>2157492000</v>
      </c>
      <c r="W6" s="16">
        <f>+SUMIF($L$3:$L$150,S6,$O$3:$O$150)</f>
        <v>1795001876</v>
      </c>
      <c r="X6" s="18">
        <f t="shared" si="0"/>
        <v>0.83198541454614894</v>
      </c>
      <c r="AB6" s="21" t="s">
        <v>124</v>
      </c>
      <c r="AC6" s="22"/>
      <c r="AD6" s="23">
        <f>+SUM(AD3:AD5)</f>
        <v>98</v>
      </c>
      <c r="AE6" s="24">
        <f>+SUM(AE3:AE5)</f>
        <v>295444972840</v>
      </c>
      <c r="AF6" s="24">
        <f>+SUM(AF3:AF5)</f>
        <v>294230298090</v>
      </c>
      <c r="AG6" s="25">
        <f>+SUM(AG3:AG5)</f>
        <v>1</v>
      </c>
    </row>
    <row r="7" spans="2:33" x14ac:dyDescent="0.25">
      <c r="B7" s="11">
        <v>5</v>
      </c>
      <c r="C7" s="13" t="s">
        <v>337</v>
      </c>
      <c r="D7" s="12" t="s">
        <v>119</v>
      </c>
      <c r="E7" s="12" t="s">
        <v>338</v>
      </c>
      <c r="F7" s="12" t="s">
        <v>201</v>
      </c>
      <c r="G7" s="12">
        <v>24</v>
      </c>
      <c r="H7" s="12" t="s">
        <v>109</v>
      </c>
      <c r="I7" s="12" t="s">
        <v>122</v>
      </c>
      <c r="J7" s="12" t="s">
        <v>104</v>
      </c>
      <c r="K7" s="12" t="s">
        <v>104</v>
      </c>
      <c r="L7" s="12" t="s">
        <v>28</v>
      </c>
      <c r="M7" s="16">
        <v>44505898</v>
      </c>
      <c r="N7" s="16">
        <v>44505898</v>
      </c>
      <c r="O7" s="16">
        <v>0</v>
      </c>
      <c r="P7" s="18">
        <f t="shared" si="1"/>
        <v>0</v>
      </c>
      <c r="S7" s="17" t="s">
        <v>28</v>
      </c>
      <c r="T7" s="31">
        <f>+COUNTIF($L$2:$L$100,S7)</f>
        <v>13</v>
      </c>
      <c r="U7" s="16">
        <f>+SUMIF($L$3:$L$150,S7,$M$3:$M$150)</f>
        <v>1220000888</v>
      </c>
      <c r="V7" s="16">
        <f>+SUMIF($L$3:$L$150,S7,$N$3:$N$150)</f>
        <v>1220000888</v>
      </c>
      <c r="W7" s="16">
        <f>+SUMIF($L$3:$L$150,S7,$O$3:$O$150)</f>
        <v>576544716</v>
      </c>
      <c r="X7" s="18">
        <f t="shared" si="0"/>
        <v>0.47257729209128246</v>
      </c>
    </row>
    <row r="8" spans="2:33" ht="15.75" thickBot="1" x14ac:dyDescent="0.3">
      <c r="B8" s="11">
        <v>6</v>
      </c>
      <c r="C8" s="13" t="s">
        <v>339</v>
      </c>
      <c r="D8" s="12" t="s">
        <v>119</v>
      </c>
      <c r="E8" s="12" t="s">
        <v>340</v>
      </c>
      <c r="F8" s="12" t="s">
        <v>201</v>
      </c>
      <c r="G8" s="12">
        <v>24</v>
      </c>
      <c r="H8" s="12" t="s">
        <v>109</v>
      </c>
      <c r="I8" s="12" t="s">
        <v>122</v>
      </c>
      <c r="J8" s="12" t="s">
        <v>104</v>
      </c>
      <c r="K8" s="12" t="s">
        <v>104</v>
      </c>
      <c r="L8" s="12" t="s">
        <v>28</v>
      </c>
      <c r="M8" s="16">
        <v>27253719</v>
      </c>
      <c r="N8" s="16">
        <v>27253719</v>
      </c>
      <c r="O8" s="16">
        <v>2841858</v>
      </c>
      <c r="P8" s="18">
        <f t="shared" si="1"/>
        <v>0.10427413594452926</v>
      </c>
      <c r="S8" s="21" t="s">
        <v>124</v>
      </c>
      <c r="T8" s="23">
        <f>+SUM(T3:T7)</f>
        <v>98</v>
      </c>
      <c r="U8" s="24">
        <f>+SUM(U3:U7)</f>
        <v>295444972840</v>
      </c>
      <c r="V8" s="24">
        <f>+SUM(V3:V7)</f>
        <v>294230298090</v>
      </c>
      <c r="W8" s="24">
        <f>+SUM(W3:W7)</f>
        <v>196197574505</v>
      </c>
      <c r="X8" s="25">
        <f t="shared" si="0"/>
        <v>0.66681635364753133</v>
      </c>
    </row>
    <row r="9" spans="2:33" x14ac:dyDescent="0.25">
      <c r="B9" s="11">
        <v>7</v>
      </c>
      <c r="C9" s="13" t="s">
        <v>341</v>
      </c>
      <c r="D9" s="12" t="s">
        <v>119</v>
      </c>
      <c r="E9" s="12" t="s">
        <v>342</v>
      </c>
      <c r="F9" s="12" t="s">
        <v>201</v>
      </c>
      <c r="G9" s="12">
        <v>24</v>
      </c>
      <c r="H9" s="12" t="s">
        <v>109</v>
      </c>
      <c r="I9" s="12" t="s">
        <v>122</v>
      </c>
      <c r="J9" s="12" t="s">
        <v>104</v>
      </c>
      <c r="K9" s="12" t="s">
        <v>104</v>
      </c>
      <c r="L9" s="12" t="s">
        <v>28</v>
      </c>
      <c r="M9" s="16">
        <v>48781247</v>
      </c>
      <c r="N9" s="16">
        <v>48781247</v>
      </c>
      <c r="O9" s="16">
        <v>0</v>
      </c>
      <c r="P9" s="18">
        <f t="shared" si="1"/>
        <v>0</v>
      </c>
    </row>
    <row r="10" spans="2:33" x14ac:dyDescent="0.25">
      <c r="B10" s="11">
        <v>8</v>
      </c>
      <c r="C10" s="13" t="s">
        <v>343</v>
      </c>
      <c r="D10" s="12" t="s">
        <v>119</v>
      </c>
      <c r="E10" s="12" t="s">
        <v>344</v>
      </c>
      <c r="F10" s="12" t="s">
        <v>201</v>
      </c>
      <c r="G10" s="12">
        <v>24</v>
      </c>
      <c r="H10" s="12" t="s">
        <v>109</v>
      </c>
      <c r="I10" s="12" t="s">
        <v>103</v>
      </c>
      <c r="J10" s="12" t="s">
        <v>104</v>
      </c>
      <c r="K10" s="12" t="s">
        <v>191</v>
      </c>
      <c r="L10" s="12" t="s">
        <v>28</v>
      </c>
      <c r="M10" s="16">
        <v>61713928</v>
      </c>
      <c r="N10" s="16">
        <v>61713928</v>
      </c>
      <c r="O10" s="16">
        <v>8068988</v>
      </c>
      <c r="P10" s="18">
        <f t="shared" si="1"/>
        <v>0.13074824859632983</v>
      </c>
    </row>
    <row r="11" spans="2:33" x14ac:dyDescent="0.25">
      <c r="B11" s="11">
        <v>9</v>
      </c>
      <c r="C11" s="13" t="s">
        <v>345</v>
      </c>
      <c r="D11" s="12" t="s">
        <v>119</v>
      </c>
      <c r="E11" s="12" t="s">
        <v>346</v>
      </c>
      <c r="F11" s="12" t="s">
        <v>201</v>
      </c>
      <c r="G11" s="12">
        <v>24</v>
      </c>
      <c r="H11" s="12" t="s">
        <v>109</v>
      </c>
      <c r="I11" s="12" t="s">
        <v>122</v>
      </c>
      <c r="J11" s="12" t="s">
        <v>104</v>
      </c>
      <c r="K11" s="12" t="s">
        <v>104</v>
      </c>
      <c r="L11" s="12" t="s">
        <v>28</v>
      </c>
      <c r="M11" s="16">
        <v>13133331</v>
      </c>
      <c r="N11" s="16">
        <v>13133331</v>
      </c>
      <c r="O11" s="16">
        <v>0</v>
      </c>
      <c r="P11" s="18">
        <f t="shared" si="1"/>
        <v>0</v>
      </c>
    </row>
    <row r="12" spans="2:33" x14ac:dyDescent="0.25">
      <c r="B12" s="11">
        <v>10</v>
      </c>
      <c r="C12" s="13" t="s">
        <v>347</v>
      </c>
      <c r="D12" s="12" t="s">
        <v>119</v>
      </c>
      <c r="E12" s="12" t="s">
        <v>348</v>
      </c>
      <c r="F12" s="12" t="s">
        <v>201</v>
      </c>
      <c r="G12" s="12">
        <v>24</v>
      </c>
      <c r="H12" s="12" t="s">
        <v>109</v>
      </c>
      <c r="I12" s="12" t="s">
        <v>122</v>
      </c>
      <c r="J12" s="12" t="s">
        <v>104</v>
      </c>
      <c r="K12" s="12" t="s">
        <v>104</v>
      </c>
      <c r="L12" s="12" t="s">
        <v>28</v>
      </c>
      <c r="M12" s="16">
        <v>59676492</v>
      </c>
      <c r="N12" s="16">
        <v>59676492</v>
      </c>
      <c r="O12" s="16">
        <v>15625128</v>
      </c>
      <c r="P12" s="18">
        <f t="shared" si="1"/>
        <v>0.26183053789421806</v>
      </c>
    </row>
    <row r="13" spans="2:33" x14ac:dyDescent="0.25">
      <c r="B13" s="11">
        <v>11</v>
      </c>
      <c r="C13" s="13" t="s">
        <v>349</v>
      </c>
      <c r="D13" s="12" t="s">
        <v>119</v>
      </c>
      <c r="E13" s="12" t="s">
        <v>350</v>
      </c>
      <c r="F13" s="12" t="s">
        <v>201</v>
      </c>
      <c r="G13" s="12">
        <v>24</v>
      </c>
      <c r="H13" s="12" t="s">
        <v>109</v>
      </c>
      <c r="I13" s="12" t="s">
        <v>122</v>
      </c>
      <c r="J13" s="12" t="s">
        <v>104</v>
      </c>
      <c r="K13" s="12" t="s">
        <v>104</v>
      </c>
      <c r="L13" s="12" t="s">
        <v>28</v>
      </c>
      <c r="M13" s="16">
        <v>55863287</v>
      </c>
      <c r="N13" s="16">
        <v>55863287</v>
      </c>
      <c r="O13" s="16">
        <v>2681650</v>
      </c>
      <c r="P13" s="18">
        <f t="shared" si="1"/>
        <v>4.8003798988770566E-2</v>
      </c>
    </row>
    <row r="14" spans="2:33" x14ac:dyDescent="0.25">
      <c r="B14" s="11">
        <v>12</v>
      </c>
      <c r="C14" s="13" t="s">
        <v>351</v>
      </c>
      <c r="D14" s="12" t="s">
        <v>119</v>
      </c>
      <c r="E14" s="12" t="s">
        <v>352</v>
      </c>
      <c r="F14" s="12" t="s">
        <v>201</v>
      </c>
      <c r="G14" s="12">
        <v>24</v>
      </c>
      <c r="H14" s="12" t="s">
        <v>109</v>
      </c>
      <c r="I14" s="12" t="s">
        <v>122</v>
      </c>
      <c r="J14" s="12" t="s">
        <v>104</v>
      </c>
      <c r="K14" s="12" t="s">
        <v>104</v>
      </c>
      <c r="L14" s="12" t="s">
        <v>28</v>
      </c>
      <c r="M14" s="16">
        <v>125272890</v>
      </c>
      <c r="N14" s="16">
        <v>125272890</v>
      </c>
      <c r="O14" s="16">
        <v>43454689</v>
      </c>
      <c r="P14" s="18">
        <f t="shared" si="1"/>
        <v>0.34688023083046937</v>
      </c>
    </row>
    <row r="15" spans="2:33" x14ac:dyDescent="0.25">
      <c r="B15" s="11">
        <v>13</v>
      </c>
      <c r="C15" s="13" t="s">
        <v>353</v>
      </c>
      <c r="D15" s="12" t="s">
        <v>119</v>
      </c>
      <c r="E15" s="12" t="s">
        <v>354</v>
      </c>
      <c r="F15" s="12" t="s">
        <v>201</v>
      </c>
      <c r="G15" s="12">
        <v>24</v>
      </c>
      <c r="H15" s="12" t="s">
        <v>109</v>
      </c>
      <c r="I15" s="12" t="s">
        <v>122</v>
      </c>
      <c r="J15" s="12" t="s">
        <v>104</v>
      </c>
      <c r="K15" s="12" t="s">
        <v>104</v>
      </c>
      <c r="L15" s="12" t="s">
        <v>28</v>
      </c>
      <c r="M15" s="16">
        <v>75757807</v>
      </c>
      <c r="N15" s="16">
        <v>75757807</v>
      </c>
      <c r="O15" s="16">
        <v>52614371</v>
      </c>
      <c r="P15" s="18">
        <f t="shared" si="1"/>
        <v>0.69450757728507106</v>
      </c>
    </row>
    <row r="16" spans="2:33" x14ac:dyDescent="0.25">
      <c r="B16" s="11">
        <v>14</v>
      </c>
      <c r="C16" s="13" t="s">
        <v>355</v>
      </c>
      <c r="D16" s="12" t="s">
        <v>119</v>
      </c>
      <c r="E16" s="12" t="s">
        <v>356</v>
      </c>
      <c r="F16" s="12" t="s">
        <v>127</v>
      </c>
      <c r="G16" s="12">
        <v>24</v>
      </c>
      <c r="H16" s="12" t="s">
        <v>109</v>
      </c>
      <c r="I16" s="12" t="s">
        <v>122</v>
      </c>
      <c r="J16" s="12" t="s">
        <v>104</v>
      </c>
      <c r="K16" s="12" t="s">
        <v>104</v>
      </c>
      <c r="L16" s="12" t="s">
        <v>27</v>
      </c>
      <c r="M16" s="16">
        <v>2000000</v>
      </c>
      <c r="N16" s="16">
        <v>2000000</v>
      </c>
      <c r="O16" s="16">
        <v>1500000</v>
      </c>
      <c r="P16" s="18">
        <f t="shared" si="1"/>
        <v>0.75</v>
      </c>
    </row>
    <row r="17" spans="2:16" x14ac:dyDescent="0.25">
      <c r="B17" s="11">
        <v>15</v>
      </c>
      <c r="C17" s="13" t="s">
        <v>357</v>
      </c>
      <c r="D17" s="12" t="s">
        <v>119</v>
      </c>
      <c r="E17" s="12" t="s">
        <v>358</v>
      </c>
      <c r="F17" s="12" t="s">
        <v>127</v>
      </c>
      <c r="G17" s="12">
        <v>24</v>
      </c>
      <c r="H17" s="12" t="s">
        <v>109</v>
      </c>
      <c r="I17" s="12" t="s">
        <v>122</v>
      </c>
      <c r="J17" s="12" t="s">
        <v>104</v>
      </c>
      <c r="K17" s="12" t="s">
        <v>104</v>
      </c>
      <c r="L17" s="12" t="s">
        <v>27</v>
      </c>
      <c r="M17" s="16">
        <v>95000000</v>
      </c>
      <c r="N17" s="16">
        <v>95000000</v>
      </c>
      <c r="O17" s="16">
        <v>92291951</v>
      </c>
      <c r="P17" s="18">
        <f t="shared" si="1"/>
        <v>0.97149422105263161</v>
      </c>
    </row>
    <row r="18" spans="2:16" x14ac:dyDescent="0.25">
      <c r="B18" s="11">
        <v>16</v>
      </c>
      <c r="C18" s="13" t="s">
        <v>359</v>
      </c>
      <c r="D18" s="12" t="s">
        <v>119</v>
      </c>
      <c r="E18" s="12" t="s">
        <v>360</v>
      </c>
      <c r="F18" s="12" t="s">
        <v>127</v>
      </c>
      <c r="G18" s="12">
        <v>24</v>
      </c>
      <c r="H18" s="12" t="s">
        <v>109</v>
      </c>
      <c r="I18" s="12" t="s">
        <v>122</v>
      </c>
      <c r="J18" s="12" t="s">
        <v>104</v>
      </c>
      <c r="K18" s="12" t="s">
        <v>104</v>
      </c>
      <c r="L18" s="12" t="s">
        <v>27</v>
      </c>
      <c r="M18" s="16">
        <v>500000</v>
      </c>
      <c r="N18" s="16">
        <v>500000</v>
      </c>
      <c r="O18" s="16">
        <v>121672</v>
      </c>
      <c r="P18" s="18">
        <f t="shared" si="1"/>
        <v>0.243344</v>
      </c>
    </row>
    <row r="19" spans="2:16" x14ac:dyDescent="0.25">
      <c r="B19" s="11">
        <v>17</v>
      </c>
      <c r="C19" s="13" t="s">
        <v>361</v>
      </c>
      <c r="D19" s="12" t="s">
        <v>119</v>
      </c>
      <c r="E19" s="12" t="s">
        <v>362</v>
      </c>
      <c r="F19" s="12" t="s">
        <v>201</v>
      </c>
      <c r="G19" s="12">
        <v>24</v>
      </c>
      <c r="H19" s="12" t="s">
        <v>109</v>
      </c>
      <c r="I19" s="12" t="s">
        <v>122</v>
      </c>
      <c r="J19" s="12" t="s">
        <v>104</v>
      </c>
      <c r="K19" s="12" t="s">
        <v>104</v>
      </c>
      <c r="L19" s="12" t="s">
        <v>27</v>
      </c>
      <c r="M19" s="16">
        <v>1500000000</v>
      </c>
      <c r="N19" s="16">
        <v>1500000000</v>
      </c>
      <c r="O19" s="16">
        <v>1448129365</v>
      </c>
      <c r="P19" s="18">
        <f t="shared" si="1"/>
        <v>0.96541957666666667</v>
      </c>
    </row>
    <row r="20" spans="2:16" x14ac:dyDescent="0.25">
      <c r="B20" s="11">
        <v>18</v>
      </c>
      <c r="C20" s="13" t="s">
        <v>363</v>
      </c>
      <c r="D20" s="12" t="s">
        <v>119</v>
      </c>
      <c r="E20" s="12" t="s">
        <v>364</v>
      </c>
      <c r="F20" s="12" t="s">
        <v>201</v>
      </c>
      <c r="G20" s="12">
        <v>24</v>
      </c>
      <c r="H20" s="12" t="s">
        <v>109</v>
      </c>
      <c r="I20" s="12" t="s">
        <v>122</v>
      </c>
      <c r="J20" s="12" t="s">
        <v>104</v>
      </c>
      <c r="K20" s="12" t="s">
        <v>104</v>
      </c>
      <c r="L20" s="12" t="s">
        <v>27</v>
      </c>
      <c r="M20" s="16">
        <v>20000000</v>
      </c>
      <c r="N20" s="16">
        <v>20000000</v>
      </c>
      <c r="O20" s="16">
        <v>17919000</v>
      </c>
      <c r="P20" s="18">
        <f t="shared" si="1"/>
        <v>0.89595000000000002</v>
      </c>
    </row>
    <row r="21" spans="2:16" x14ac:dyDescent="0.25">
      <c r="B21" s="11">
        <v>19</v>
      </c>
      <c r="C21" s="13" t="s">
        <v>365</v>
      </c>
      <c r="D21" s="12" t="s">
        <v>119</v>
      </c>
      <c r="E21" s="12" t="s">
        <v>366</v>
      </c>
      <c r="F21" s="12" t="s">
        <v>201</v>
      </c>
      <c r="G21" s="12">
        <v>24</v>
      </c>
      <c r="H21" s="12" t="s">
        <v>109</v>
      </c>
      <c r="I21" s="12" t="s">
        <v>122</v>
      </c>
      <c r="J21" s="12" t="s">
        <v>104</v>
      </c>
      <c r="K21" s="12" t="s">
        <v>104</v>
      </c>
      <c r="L21" s="12" t="s">
        <v>27</v>
      </c>
      <c r="M21" s="16">
        <v>240000000</v>
      </c>
      <c r="N21" s="16">
        <v>240000000</v>
      </c>
      <c r="O21" s="16">
        <v>234712974</v>
      </c>
      <c r="P21" s="18">
        <f t="shared" si="1"/>
        <v>0.97797072500000004</v>
      </c>
    </row>
    <row r="22" spans="2:16" x14ac:dyDescent="0.25">
      <c r="B22" s="11">
        <v>20</v>
      </c>
      <c r="C22" s="13" t="s">
        <v>367</v>
      </c>
      <c r="D22" s="12" t="s">
        <v>119</v>
      </c>
      <c r="E22" s="12" t="s">
        <v>368</v>
      </c>
      <c r="F22" s="12" t="s">
        <v>201</v>
      </c>
      <c r="G22" s="12">
        <v>24</v>
      </c>
      <c r="H22" s="12" t="s">
        <v>109</v>
      </c>
      <c r="I22" s="12" t="s">
        <v>122</v>
      </c>
      <c r="J22" s="12" t="s">
        <v>104</v>
      </c>
      <c r="K22" s="12" t="s">
        <v>104</v>
      </c>
      <c r="L22" s="12" t="s">
        <v>27</v>
      </c>
      <c r="M22" s="16">
        <v>299992000</v>
      </c>
      <c r="N22" s="16">
        <v>299992000</v>
      </c>
      <c r="O22" s="16">
        <v>326914</v>
      </c>
      <c r="P22" s="18">
        <f t="shared" si="1"/>
        <v>1.0897423931304836E-3</v>
      </c>
    </row>
    <row r="23" spans="2:16" x14ac:dyDescent="0.25">
      <c r="B23" s="11">
        <v>21</v>
      </c>
      <c r="C23" s="13" t="s">
        <v>369</v>
      </c>
      <c r="D23" s="12" t="s">
        <v>119</v>
      </c>
      <c r="E23" s="12" t="s">
        <v>370</v>
      </c>
      <c r="F23" s="12" t="s">
        <v>127</v>
      </c>
      <c r="G23" s="12">
        <v>24</v>
      </c>
      <c r="H23" s="12" t="s">
        <v>109</v>
      </c>
      <c r="I23" s="12" t="s">
        <v>122</v>
      </c>
      <c r="J23" s="12" t="s">
        <v>104</v>
      </c>
      <c r="K23" s="12" t="s">
        <v>104</v>
      </c>
      <c r="L23" s="12" t="s">
        <v>29</v>
      </c>
      <c r="M23" s="16">
        <v>423975000</v>
      </c>
      <c r="N23" s="16">
        <v>423975000</v>
      </c>
      <c r="O23" s="16">
        <v>204134419</v>
      </c>
      <c r="P23" s="18">
        <f t="shared" si="1"/>
        <v>0.48147749041806709</v>
      </c>
    </row>
    <row r="24" spans="2:16" x14ac:dyDescent="0.25">
      <c r="B24" s="11">
        <v>22</v>
      </c>
      <c r="C24" s="13" t="s">
        <v>371</v>
      </c>
      <c r="D24" s="12" t="s">
        <v>119</v>
      </c>
      <c r="E24" s="12" t="s">
        <v>372</v>
      </c>
      <c r="F24" s="12" t="s">
        <v>127</v>
      </c>
      <c r="G24" s="12">
        <v>24</v>
      </c>
      <c r="H24" s="12" t="s">
        <v>109</v>
      </c>
      <c r="I24" s="12" t="s">
        <v>122</v>
      </c>
      <c r="J24" s="12" t="s">
        <v>104</v>
      </c>
      <c r="K24" s="12" t="s">
        <v>104</v>
      </c>
      <c r="L24" s="12" t="s">
        <v>29</v>
      </c>
      <c r="M24" s="16">
        <v>4726065266</v>
      </c>
      <c r="N24" s="16">
        <v>4726065266</v>
      </c>
      <c r="O24" s="16">
        <v>1811478760</v>
      </c>
      <c r="P24" s="18">
        <f t="shared" si="1"/>
        <v>0.38329533301878865</v>
      </c>
    </row>
    <row r="25" spans="2:16" x14ac:dyDescent="0.25">
      <c r="B25" s="11">
        <v>23</v>
      </c>
      <c r="C25" s="13" t="s">
        <v>373</v>
      </c>
      <c r="D25" s="12" t="s">
        <v>119</v>
      </c>
      <c r="E25" s="12" t="s">
        <v>374</v>
      </c>
      <c r="F25" s="12" t="s">
        <v>127</v>
      </c>
      <c r="G25" s="12">
        <v>24</v>
      </c>
      <c r="H25" s="12" t="s">
        <v>109</v>
      </c>
      <c r="I25" s="12" t="s">
        <v>122</v>
      </c>
      <c r="J25" s="12" t="s">
        <v>104</v>
      </c>
      <c r="K25" s="12" t="s">
        <v>104</v>
      </c>
      <c r="L25" s="12" t="s">
        <v>29</v>
      </c>
      <c r="M25" s="16">
        <v>15918448510</v>
      </c>
      <c r="N25" s="16">
        <v>15918448510</v>
      </c>
      <c r="O25" s="16">
        <v>7568100852</v>
      </c>
      <c r="P25" s="18">
        <f t="shared" si="1"/>
        <v>0.47542955252490243</v>
      </c>
    </row>
    <row r="26" spans="2:16" x14ac:dyDescent="0.25">
      <c r="B26" s="11">
        <v>24</v>
      </c>
      <c r="C26" s="13" t="s">
        <v>359</v>
      </c>
      <c r="D26" s="12" t="s">
        <v>119</v>
      </c>
      <c r="E26" s="12" t="s">
        <v>375</v>
      </c>
      <c r="F26" s="12" t="s">
        <v>127</v>
      </c>
      <c r="G26" s="12">
        <v>24</v>
      </c>
      <c r="H26" s="12" t="s">
        <v>109</v>
      </c>
      <c r="I26" s="12" t="s">
        <v>122</v>
      </c>
      <c r="J26" s="12" t="s">
        <v>104</v>
      </c>
      <c r="K26" s="12" t="s">
        <v>104</v>
      </c>
      <c r="L26" s="12" t="s">
        <v>29</v>
      </c>
      <c r="M26" s="16">
        <v>54537550</v>
      </c>
      <c r="N26" s="16">
        <v>54537550</v>
      </c>
      <c r="O26" s="16">
        <v>47297550</v>
      </c>
      <c r="P26" s="18">
        <f t="shared" si="1"/>
        <v>0.86724742860652893</v>
      </c>
    </row>
    <row r="27" spans="2:16" x14ac:dyDescent="0.25">
      <c r="B27" s="11">
        <v>25</v>
      </c>
      <c r="C27" s="13" t="s">
        <v>376</v>
      </c>
      <c r="D27" s="12" t="s">
        <v>119</v>
      </c>
      <c r="E27" s="12" t="s">
        <v>377</v>
      </c>
      <c r="F27" s="12" t="s">
        <v>127</v>
      </c>
      <c r="G27" s="12">
        <v>24</v>
      </c>
      <c r="H27" s="12" t="s">
        <v>109</v>
      </c>
      <c r="I27" s="12" t="s">
        <v>122</v>
      </c>
      <c r="J27" s="12" t="s">
        <v>104</v>
      </c>
      <c r="K27" s="12" t="s">
        <v>104</v>
      </c>
      <c r="L27" s="12" t="s">
        <v>29</v>
      </c>
      <c r="M27" s="16">
        <v>4200000</v>
      </c>
      <c r="N27" s="16">
        <v>4200000</v>
      </c>
      <c r="O27" s="16">
        <v>1642159</v>
      </c>
      <c r="P27" s="18">
        <f t="shared" si="1"/>
        <v>0.39099023809523809</v>
      </c>
    </row>
    <row r="28" spans="2:16" x14ac:dyDescent="0.25">
      <c r="B28" s="11">
        <v>26</v>
      </c>
      <c r="C28" s="13" t="s">
        <v>378</v>
      </c>
      <c r="D28" s="12" t="s">
        <v>119</v>
      </c>
      <c r="E28" s="12" t="s">
        <v>379</v>
      </c>
      <c r="F28" s="12" t="s">
        <v>127</v>
      </c>
      <c r="G28" s="12">
        <v>24</v>
      </c>
      <c r="H28" s="12" t="s">
        <v>109</v>
      </c>
      <c r="I28" s="12" t="s">
        <v>122</v>
      </c>
      <c r="J28" s="12" t="s">
        <v>104</v>
      </c>
      <c r="K28" s="12" t="s">
        <v>104</v>
      </c>
      <c r="L28" s="12" t="s">
        <v>29</v>
      </c>
      <c r="M28" s="16">
        <v>287530441</v>
      </c>
      <c r="N28" s="16">
        <v>287530441</v>
      </c>
      <c r="O28" s="16">
        <v>314437004</v>
      </c>
      <c r="P28" s="18">
        <f t="shared" si="1"/>
        <v>1.093578137001501</v>
      </c>
    </row>
    <row r="29" spans="2:16" x14ac:dyDescent="0.25">
      <c r="B29" s="11">
        <v>27</v>
      </c>
      <c r="C29" s="13" t="s">
        <v>380</v>
      </c>
      <c r="D29" s="12" t="s">
        <v>119</v>
      </c>
      <c r="E29" s="12" t="s">
        <v>381</v>
      </c>
      <c r="F29" s="12" t="s">
        <v>127</v>
      </c>
      <c r="G29" s="12">
        <v>24</v>
      </c>
      <c r="H29" s="12" t="s">
        <v>109</v>
      </c>
      <c r="I29" s="12" t="s">
        <v>122</v>
      </c>
      <c r="J29" s="12" t="s">
        <v>104</v>
      </c>
      <c r="K29" s="12" t="s">
        <v>104</v>
      </c>
      <c r="L29" s="12" t="s">
        <v>29</v>
      </c>
      <c r="M29" s="16">
        <v>447715650</v>
      </c>
      <c r="N29" s="16">
        <v>447715650</v>
      </c>
      <c r="O29" s="16">
        <v>203717720</v>
      </c>
      <c r="P29" s="18">
        <f t="shared" si="1"/>
        <v>0.45501585660452121</v>
      </c>
    </row>
    <row r="30" spans="2:16" x14ac:dyDescent="0.25">
      <c r="B30" s="11">
        <v>28</v>
      </c>
      <c r="C30" s="13" t="s">
        <v>382</v>
      </c>
      <c r="D30" s="12" t="s">
        <v>119</v>
      </c>
      <c r="E30" s="12" t="s">
        <v>383</v>
      </c>
      <c r="F30" s="12" t="s">
        <v>127</v>
      </c>
      <c r="G30" s="12">
        <v>24</v>
      </c>
      <c r="H30" s="12" t="s">
        <v>109</v>
      </c>
      <c r="I30" s="12" t="s">
        <v>122</v>
      </c>
      <c r="J30" s="12" t="s">
        <v>104</v>
      </c>
      <c r="K30" s="12" t="s">
        <v>104</v>
      </c>
      <c r="L30" s="12" t="s">
        <v>29</v>
      </c>
      <c r="M30" s="16">
        <v>67266815</v>
      </c>
      <c r="N30" s="16">
        <v>67266815</v>
      </c>
      <c r="O30" s="16">
        <v>25591079</v>
      </c>
      <c r="P30" s="18">
        <f t="shared" si="1"/>
        <v>0.38044136622196251</v>
      </c>
    </row>
    <row r="31" spans="2:16" x14ac:dyDescent="0.25">
      <c r="B31" s="11">
        <v>29</v>
      </c>
      <c r="C31" s="13" t="s">
        <v>384</v>
      </c>
      <c r="D31" s="12" t="s">
        <v>119</v>
      </c>
      <c r="E31" s="12" t="s">
        <v>385</v>
      </c>
      <c r="F31" s="12" t="s">
        <v>127</v>
      </c>
      <c r="G31" s="12">
        <v>24</v>
      </c>
      <c r="H31" s="12" t="s">
        <v>109</v>
      </c>
      <c r="I31" s="12" t="s">
        <v>122</v>
      </c>
      <c r="J31" s="12" t="s">
        <v>104</v>
      </c>
      <c r="K31" s="12" t="s">
        <v>104</v>
      </c>
      <c r="L31" s="12" t="s">
        <v>29</v>
      </c>
      <c r="M31" s="16">
        <v>157505941</v>
      </c>
      <c r="N31" s="16">
        <v>157505941</v>
      </c>
      <c r="O31" s="16">
        <v>144501064</v>
      </c>
      <c r="P31" s="18">
        <f t="shared" si="1"/>
        <v>0.91743246688072544</v>
      </c>
    </row>
    <row r="32" spans="2:16" x14ac:dyDescent="0.25">
      <c r="B32" s="11">
        <v>30</v>
      </c>
      <c r="C32" s="13" t="s">
        <v>386</v>
      </c>
      <c r="D32" s="12" t="s">
        <v>119</v>
      </c>
      <c r="E32" s="12" t="s">
        <v>387</v>
      </c>
      <c r="F32" s="12" t="s">
        <v>127</v>
      </c>
      <c r="G32" s="12">
        <v>24</v>
      </c>
      <c r="H32" s="12" t="s">
        <v>109</v>
      </c>
      <c r="I32" s="12" t="s">
        <v>122</v>
      </c>
      <c r="J32" s="12" t="s">
        <v>104</v>
      </c>
      <c r="K32" s="12" t="s">
        <v>104</v>
      </c>
      <c r="L32" s="12" t="s">
        <v>29</v>
      </c>
      <c r="M32" s="16">
        <v>1392332043</v>
      </c>
      <c r="N32" s="16">
        <v>1392332043</v>
      </c>
      <c r="O32" s="16">
        <v>689189486</v>
      </c>
      <c r="P32" s="18">
        <f t="shared" si="1"/>
        <v>0.49498931628049875</v>
      </c>
    </row>
    <row r="33" spans="2:16" x14ac:dyDescent="0.25">
      <c r="B33" s="11">
        <v>31</v>
      </c>
      <c r="C33" s="13" t="s">
        <v>388</v>
      </c>
      <c r="D33" s="12" t="s">
        <v>119</v>
      </c>
      <c r="E33" s="12" t="s">
        <v>389</v>
      </c>
      <c r="F33" s="12" t="s">
        <v>127</v>
      </c>
      <c r="G33" s="12">
        <v>24</v>
      </c>
      <c r="H33" s="12" t="s">
        <v>109</v>
      </c>
      <c r="I33" s="12" t="s">
        <v>122</v>
      </c>
      <c r="J33" s="12" t="s">
        <v>104</v>
      </c>
      <c r="K33" s="12" t="s">
        <v>104</v>
      </c>
      <c r="L33" s="12" t="s">
        <v>29</v>
      </c>
      <c r="M33" s="16">
        <v>6225979786</v>
      </c>
      <c r="N33" s="16">
        <v>6225979786</v>
      </c>
      <c r="O33" s="16">
        <v>2758116464</v>
      </c>
      <c r="P33" s="18">
        <f t="shared" si="1"/>
        <v>0.44300119158787132</v>
      </c>
    </row>
    <row r="34" spans="2:16" x14ac:dyDescent="0.25">
      <c r="B34" s="11">
        <v>32</v>
      </c>
      <c r="C34" s="13" t="s">
        <v>390</v>
      </c>
      <c r="D34" s="12" t="s">
        <v>119</v>
      </c>
      <c r="E34" s="12" t="s">
        <v>391</v>
      </c>
      <c r="F34" s="12" t="s">
        <v>127</v>
      </c>
      <c r="G34" s="12">
        <v>24</v>
      </c>
      <c r="H34" s="12" t="s">
        <v>109</v>
      </c>
      <c r="I34" s="12" t="s">
        <v>122</v>
      </c>
      <c r="J34" s="12" t="s">
        <v>104</v>
      </c>
      <c r="K34" s="12" t="s">
        <v>104</v>
      </c>
      <c r="L34" s="12" t="s">
        <v>29</v>
      </c>
      <c r="M34" s="16">
        <v>1054295331</v>
      </c>
      <c r="N34" s="16">
        <v>1054295331</v>
      </c>
      <c r="O34" s="16">
        <v>523489087</v>
      </c>
      <c r="P34" s="18">
        <f t="shared" si="1"/>
        <v>0.49652983524404892</v>
      </c>
    </row>
    <row r="35" spans="2:16" x14ac:dyDescent="0.25">
      <c r="B35" s="11">
        <v>33</v>
      </c>
      <c r="C35" s="13" t="s">
        <v>392</v>
      </c>
      <c r="D35" s="12" t="s">
        <v>119</v>
      </c>
      <c r="E35" s="12" t="s">
        <v>393</v>
      </c>
      <c r="F35" s="12" t="s">
        <v>127</v>
      </c>
      <c r="G35" s="12">
        <v>24</v>
      </c>
      <c r="H35" s="12" t="s">
        <v>109</v>
      </c>
      <c r="I35" s="12" t="s">
        <v>122</v>
      </c>
      <c r="J35" s="12" t="s">
        <v>104</v>
      </c>
      <c r="K35" s="12" t="s">
        <v>104</v>
      </c>
      <c r="L35" s="12" t="s">
        <v>29</v>
      </c>
      <c r="M35" s="16">
        <v>188841929</v>
      </c>
      <c r="N35" s="16">
        <v>188841929</v>
      </c>
      <c r="O35" s="16">
        <v>30355146</v>
      </c>
      <c r="P35" s="18">
        <f t="shared" si="1"/>
        <v>0.16074367679224458</v>
      </c>
    </row>
    <row r="36" spans="2:16" x14ac:dyDescent="0.25">
      <c r="B36" s="11">
        <v>34</v>
      </c>
      <c r="C36" s="13" t="s">
        <v>394</v>
      </c>
      <c r="D36" s="12" t="s">
        <v>119</v>
      </c>
      <c r="E36" s="12" t="s">
        <v>395</v>
      </c>
      <c r="F36" s="12" t="s">
        <v>127</v>
      </c>
      <c r="G36" s="12">
        <v>24</v>
      </c>
      <c r="H36" s="12" t="s">
        <v>109</v>
      </c>
      <c r="I36" s="12" t="s">
        <v>122</v>
      </c>
      <c r="J36" s="12" t="s">
        <v>104</v>
      </c>
      <c r="K36" s="12" t="s">
        <v>104</v>
      </c>
      <c r="L36" s="12" t="s">
        <v>29</v>
      </c>
      <c r="M36" s="16">
        <v>1389665353</v>
      </c>
      <c r="N36" s="16">
        <v>1389665353</v>
      </c>
      <c r="O36" s="16">
        <v>621291029</v>
      </c>
      <c r="P36" s="18">
        <f t="shared" si="1"/>
        <v>0.44707959917023277</v>
      </c>
    </row>
    <row r="37" spans="2:16" x14ac:dyDescent="0.25">
      <c r="B37" s="11">
        <v>35</v>
      </c>
      <c r="C37" s="13" t="s">
        <v>396</v>
      </c>
      <c r="D37" s="12" t="s">
        <v>119</v>
      </c>
      <c r="E37" s="12" t="s">
        <v>397</v>
      </c>
      <c r="F37" s="12" t="s">
        <v>127</v>
      </c>
      <c r="G37" s="12">
        <v>24</v>
      </c>
      <c r="H37" s="12" t="s">
        <v>109</v>
      </c>
      <c r="I37" s="12" t="s">
        <v>122</v>
      </c>
      <c r="J37" s="12" t="s">
        <v>104</v>
      </c>
      <c r="K37" s="12" t="s">
        <v>104</v>
      </c>
      <c r="L37" s="12" t="s">
        <v>29</v>
      </c>
      <c r="M37" s="16">
        <v>285044775</v>
      </c>
      <c r="N37" s="16">
        <v>285044775</v>
      </c>
      <c r="O37" s="16">
        <v>0</v>
      </c>
      <c r="P37" s="18">
        <f t="shared" si="1"/>
        <v>0</v>
      </c>
    </row>
    <row r="38" spans="2:16" x14ac:dyDescent="0.25">
      <c r="B38" s="11">
        <v>36</v>
      </c>
      <c r="C38" s="13" t="s">
        <v>398</v>
      </c>
      <c r="D38" s="12" t="s">
        <v>119</v>
      </c>
      <c r="E38" s="12" t="s">
        <v>399</v>
      </c>
      <c r="F38" s="12" t="s">
        <v>127</v>
      </c>
      <c r="G38" s="12">
        <v>24</v>
      </c>
      <c r="H38" s="12" t="s">
        <v>109</v>
      </c>
      <c r="I38" s="12" t="s">
        <v>122</v>
      </c>
      <c r="J38" s="12" t="s">
        <v>104</v>
      </c>
      <c r="K38" s="12" t="s">
        <v>104</v>
      </c>
      <c r="L38" s="12" t="s">
        <v>29</v>
      </c>
      <c r="M38" s="16">
        <v>7741848692</v>
      </c>
      <c r="N38" s="16">
        <v>7741848692</v>
      </c>
      <c r="O38" s="16">
        <v>3626600345</v>
      </c>
      <c r="P38" s="18">
        <f t="shared" si="1"/>
        <v>0.46844112940976607</v>
      </c>
    </row>
    <row r="39" spans="2:16" x14ac:dyDescent="0.25">
      <c r="B39" s="11">
        <v>37</v>
      </c>
      <c r="C39" s="13" t="s">
        <v>400</v>
      </c>
      <c r="D39" s="12" t="s">
        <v>119</v>
      </c>
      <c r="E39" s="12" t="s">
        <v>401</v>
      </c>
      <c r="F39" s="12" t="s">
        <v>127</v>
      </c>
      <c r="G39" s="12">
        <v>24</v>
      </c>
      <c r="H39" s="12" t="s">
        <v>109</v>
      </c>
      <c r="I39" s="12" t="s">
        <v>122</v>
      </c>
      <c r="J39" s="12" t="s">
        <v>104</v>
      </c>
      <c r="K39" s="12" t="s">
        <v>104</v>
      </c>
      <c r="L39" s="12" t="s">
        <v>29</v>
      </c>
      <c r="M39" s="16">
        <v>185065781</v>
      </c>
      <c r="N39" s="16">
        <v>185065781</v>
      </c>
      <c r="O39" s="16">
        <v>156246172</v>
      </c>
      <c r="P39" s="18">
        <f t="shared" si="1"/>
        <v>0.84427370179255345</v>
      </c>
    </row>
    <row r="40" spans="2:16" x14ac:dyDescent="0.25">
      <c r="B40" s="11">
        <v>38</v>
      </c>
      <c r="C40" s="13" t="s">
        <v>402</v>
      </c>
      <c r="D40" s="12" t="s">
        <v>119</v>
      </c>
      <c r="E40" s="12" t="s">
        <v>403</v>
      </c>
      <c r="F40" s="12" t="s">
        <v>127</v>
      </c>
      <c r="G40" s="12">
        <v>24</v>
      </c>
      <c r="H40" s="12" t="s">
        <v>109</v>
      </c>
      <c r="I40" s="12" t="s">
        <v>122</v>
      </c>
      <c r="J40" s="12" t="s">
        <v>104</v>
      </c>
      <c r="K40" s="12" t="s">
        <v>104</v>
      </c>
      <c r="L40" s="12" t="s">
        <v>29</v>
      </c>
      <c r="M40" s="16">
        <v>163085000</v>
      </c>
      <c r="N40" s="16">
        <v>163085000</v>
      </c>
      <c r="O40" s="16">
        <v>96794948</v>
      </c>
      <c r="P40" s="18">
        <f t="shared" si="1"/>
        <v>0.59352453015298767</v>
      </c>
    </row>
    <row r="41" spans="2:16" x14ac:dyDescent="0.25">
      <c r="B41" s="11">
        <v>39</v>
      </c>
      <c r="C41" s="13" t="s">
        <v>404</v>
      </c>
      <c r="D41" s="12" t="s">
        <v>119</v>
      </c>
      <c r="E41" s="12" t="s">
        <v>405</v>
      </c>
      <c r="F41" s="12" t="s">
        <v>127</v>
      </c>
      <c r="G41" s="12">
        <v>24</v>
      </c>
      <c r="H41" s="12" t="s">
        <v>109</v>
      </c>
      <c r="I41" s="12" t="s">
        <v>122</v>
      </c>
      <c r="J41" s="12" t="s">
        <v>104</v>
      </c>
      <c r="K41" s="12" t="s">
        <v>104</v>
      </c>
      <c r="L41" s="12" t="s">
        <v>29</v>
      </c>
      <c r="M41" s="16">
        <v>263444000</v>
      </c>
      <c r="N41" s="16">
        <v>263444000</v>
      </c>
      <c r="O41" s="16">
        <v>111704658</v>
      </c>
      <c r="P41" s="18">
        <f t="shared" si="1"/>
        <v>0.42401670943350389</v>
      </c>
    </row>
    <row r="42" spans="2:16" x14ac:dyDescent="0.25">
      <c r="B42" s="11">
        <v>40</v>
      </c>
      <c r="C42" s="13" t="s">
        <v>406</v>
      </c>
      <c r="D42" s="12" t="s">
        <v>119</v>
      </c>
      <c r="E42" s="12" t="s">
        <v>407</v>
      </c>
      <c r="F42" s="12" t="s">
        <v>201</v>
      </c>
      <c r="G42" s="12">
        <v>24</v>
      </c>
      <c r="H42" s="12" t="s">
        <v>109</v>
      </c>
      <c r="I42" s="12" t="s">
        <v>122</v>
      </c>
      <c r="J42" s="12" t="s">
        <v>104</v>
      </c>
      <c r="K42" s="12" t="s">
        <v>104</v>
      </c>
      <c r="L42" s="12" t="s">
        <v>29</v>
      </c>
      <c r="M42" s="16">
        <v>453122163</v>
      </c>
      <c r="N42" s="16">
        <v>453122163</v>
      </c>
      <c r="O42" s="16">
        <v>207731040</v>
      </c>
      <c r="P42" s="18">
        <f t="shared" si="1"/>
        <v>0.45844378616280573</v>
      </c>
    </row>
    <row r="43" spans="2:16" x14ac:dyDescent="0.25">
      <c r="B43" s="11">
        <v>41</v>
      </c>
      <c r="C43" s="13" t="s">
        <v>408</v>
      </c>
      <c r="D43" s="12" t="s">
        <v>119</v>
      </c>
      <c r="E43" s="12" t="s">
        <v>409</v>
      </c>
      <c r="F43" s="12" t="s">
        <v>201</v>
      </c>
      <c r="G43" s="12">
        <v>24</v>
      </c>
      <c r="H43" s="12" t="s">
        <v>109</v>
      </c>
      <c r="I43" s="12" t="s">
        <v>122</v>
      </c>
      <c r="J43" s="12" t="s">
        <v>104</v>
      </c>
      <c r="K43" s="12" t="s">
        <v>104</v>
      </c>
      <c r="L43" s="12" t="s">
        <v>29</v>
      </c>
      <c r="M43" s="16">
        <v>289985753</v>
      </c>
      <c r="N43" s="16">
        <v>289985753</v>
      </c>
      <c r="O43" s="16">
        <v>103811620</v>
      </c>
      <c r="P43" s="18">
        <f t="shared" si="1"/>
        <v>0.35798869056853289</v>
      </c>
    </row>
    <row r="44" spans="2:16" x14ac:dyDescent="0.25">
      <c r="B44" s="11">
        <v>42</v>
      </c>
      <c r="C44" s="13" t="s">
        <v>410</v>
      </c>
      <c r="D44" s="12" t="s">
        <v>119</v>
      </c>
      <c r="E44" s="12" t="s">
        <v>411</v>
      </c>
      <c r="F44" s="12" t="s">
        <v>201</v>
      </c>
      <c r="G44" s="12">
        <v>24</v>
      </c>
      <c r="H44" s="12" t="s">
        <v>109</v>
      </c>
      <c r="I44" s="12" t="s">
        <v>122</v>
      </c>
      <c r="J44" s="12" t="s">
        <v>104</v>
      </c>
      <c r="K44" s="12" t="s">
        <v>104</v>
      </c>
      <c r="L44" s="12" t="s">
        <v>29</v>
      </c>
      <c r="M44" s="16">
        <v>356277196</v>
      </c>
      <c r="N44" s="16">
        <v>356277196</v>
      </c>
      <c r="O44" s="16">
        <v>233390262</v>
      </c>
      <c r="P44" s="18">
        <f t="shared" si="1"/>
        <v>0.65508055138056043</v>
      </c>
    </row>
    <row r="45" spans="2:16" x14ac:dyDescent="0.25">
      <c r="B45" s="11">
        <v>43</v>
      </c>
      <c r="C45" s="13" t="s">
        <v>118</v>
      </c>
      <c r="D45" s="12" t="s">
        <v>119</v>
      </c>
      <c r="E45" s="12" t="s">
        <v>412</v>
      </c>
      <c r="F45" s="12" t="s">
        <v>121</v>
      </c>
      <c r="G45" s="12">
        <v>33</v>
      </c>
      <c r="H45" s="12" t="s">
        <v>109</v>
      </c>
      <c r="I45" s="12" t="s">
        <v>122</v>
      </c>
      <c r="J45" s="12" t="s">
        <v>104</v>
      </c>
      <c r="K45" s="12" t="s">
        <v>104</v>
      </c>
      <c r="L45" s="12" t="s">
        <v>29</v>
      </c>
      <c r="M45" s="16">
        <v>462012473</v>
      </c>
      <c r="N45" s="16">
        <v>462012473</v>
      </c>
      <c r="O45" s="16">
        <v>415217908</v>
      </c>
      <c r="P45" s="18">
        <f t="shared" si="1"/>
        <v>0.89871579722480788</v>
      </c>
    </row>
    <row r="46" spans="2:16" x14ac:dyDescent="0.25">
      <c r="B46" s="11">
        <v>44</v>
      </c>
      <c r="C46" s="13" t="s">
        <v>152</v>
      </c>
      <c r="D46" s="12" t="s">
        <v>119</v>
      </c>
      <c r="E46" s="12" t="s">
        <v>413</v>
      </c>
      <c r="F46" s="12" t="s">
        <v>121</v>
      </c>
      <c r="G46" s="12">
        <v>33</v>
      </c>
      <c r="H46" s="12" t="s">
        <v>109</v>
      </c>
      <c r="I46" s="12" t="s">
        <v>122</v>
      </c>
      <c r="J46" s="12" t="s">
        <v>104</v>
      </c>
      <c r="K46" s="12" t="s">
        <v>104</v>
      </c>
      <c r="L46" s="12" t="s">
        <v>29</v>
      </c>
      <c r="M46" s="16">
        <v>1468569556</v>
      </c>
      <c r="N46" s="16">
        <v>1468569556</v>
      </c>
      <c r="O46" s="16">
        <v>1225838033</v>
      </c>
      <c r="P46" s="18">
        <f t="shared" si="1"/>
        <v>0.83471567825419368</v>
      </c>
    </row>
    <row r="47" spans="2:16" x14ac:dyDescent="0.25">
      <c r="B47" s="11">
        <v>45</v>
      </c>
      <c r="C47" s="13" t="s">
        <v>414</v>
      </c>
      <c r="D47" s="12" t="s">
        <v>119</v>
      </c>
      <c r="E47" s="12" t="s">
        <v>415</v>
      </c>
      <c r="F47" s="12" t="s">
        <v>201</v>
      </c>
      <c r="G47" s="12">
        <v>24</v>
      </c>
      <c r="H47" s="12" t="s">
        <v>109</v>
      </c>
      <c r="I47" s="12" t="s">
        <v>103</v>
      </c>
      <c r="J47" s="12" t="s">
        <v>104</v>
      </c>
      <c r="K47" s="12" t="s">
        <v>416</v>
      </c>
      <c r="L47" s="12" t="s">
        <v>30</v>
      </c>
      <c r="M47" s="16">
        <v>934783497</v>
      </c>
      <c r="N47" s="16">
        <v>934783497</v>
      </c>
      <c r="O47" s="16">
        <v>396222937</v>
      </c>
      <c r="P47" s="18">
        <f t="shared" si="1"/>
        <v>0.42386599492994687</v>
      </c>
    </row>
    <row r="48" spans="2:16" x14ac:dyDescent="0.25">
      <c r="B48" s="11">
        <v>46</v>
      </c>
      <c r="C48" s="13" t="s">
        <v>417</v>
      </c>
      <c r="D48" s="12" t="s">
        <v>119</v>
      </c>
      <c r="E48" s="12" t="s">
        <v>418</v>
      </c>
      <c r="F48" s="12" t="s">
        <v>201</v>
      </c>
      <c r="G48" s="12">
        <v>24</v>
      </c>
      <c r="H48" s="12" t="s">
        <v>109</v>
      </c>
      <c r="I48" s="12" t="s">
        <v>122</v>
      </c>
      <c r="J48" s="12" t="s">
        <v>104</v>
      </c>
      <c r="K48" s="12" t="s">
        <v>104</v>
      </c>
      <c r="L48" s="12" t="s">
        <v>30</v>
      </c>
      <c r="M48" s="16">
        <v>8173735000</v>
      </c>
      <c r="N48" s="16">
        <v>8173735000</v>
      </c>
      <c r="O48" s="16">
        <v>4176708603</v>
      </c>
      <c r="P48" s="18">
        <f t="shared" si="1"/>
        <v>0.51099143818584769</v>
      </c>
    </row>
    <row r="49" spans="2:16" x14ac:dyDescent="0.25">
      <c r="B49" s="11">
        <v>47</v>
      </c>
      <c r="C49" s="13" t="s">
        <v>419</v>
      </c>
      <c r="D49" s="12" t="s">
        <v>119</v>
      </c>
      <c r="E49" s="12" t="s">
        <v>420</v>
      </c>
      <c r="F49" s="12" t="s">
        <v>201</v>
      </c>
      <c r="G49" s="12">
        <v>24</v>
      </c>
      <c r="H49" s="12" t="s">
        <v>109</v>
      </c>
      <c r="I49" s="12" t="s">
        <v>122</v>
      </c>
      <c r="J49" s="12" t="s">
        <v>104</v>
      </c>
      <c r="K49" s="12" t="s">
        <v>104</v>
      </c>
      <c r="L49" s="12" t="s">
        <v>30</v>
      </c>
      <c r="M49" s="16">
        <v>325905000</v>
      </c>
      <c r="N49" s="16">
        <v>325905000</v>
      </c>
      <c r="O49" s="16">
        <v>252416361</v>
      </c>
      <c r="P49" s="18">
        <f t="shared" si="1"/>
        <v>0.77450901643116854</v>
      </c>
    </row>
    <row r="50" spans="2:16" x14ac:dyDescent="0.25">
      <c r="B50" s="11">
        <v>48</v>
      </c>
      <c r="C50" s="13" t="s">
        <v>421</v>
      </c>
      <c r="D50" s="12" t="s">
        <v>119</v>
      </c>
      <c r="E50" s="12" t="s">
        <v>422</v>
      </c>
      <c r="F50" s="12" t="s">
        <v>201</v>
      </c>
      <c r="G50" s="12">
        <v>24</v>
      </c>
      <c r="H50" s="12" t="s">
        <v>109</v>
      </c>
      <c r="I50" s="12" t="s">
        <v>122</v>
      </c>
      <c r="J50" s="12" t="s">
        <v>104</v>
      </c>
      <c r="K50" s="12" t="s">
        <v>104</v>
      </c>
      <c r="L50" s="12" t="s">
        <v>30</v>
      </c>
      <c r="M50" s="16">
        <v>369985040</v>
      </c>
      <c r="N50" s="16">
        <v>369985040</v>
      </c>
      <c r="O50" s="16">
        <v>206667668</v>
      </c>
      <c r="P50" s="18">
        <f t="shared" si="1"/>
        <v>0.55858384976862852</v>
      </c>
    </row>
    <row r="51" spans="2:16" x14ac:dyDescent="0.25">
      <c r="B51" s="11">
        <v>49</v>
      </c>
      <c r="C51" s="13" t="s">
        <v>423</v>
      </c>
      <c r="D51" s="12" t="s">
        <v>119</v>
      </c>
      <c r="E51" s="12" t="s">
        <v>424</v>
      </c>
      <c r="F51" s="12" t="s">
        <v>201</v>
      </c>
      <c r="G51" s="12">
        <v>24</v>
      </c>
      <c r="H51" s="12" t="s">
        <v>109</v>
      </c>
      <c r="I51" s="12" t="s">
        <v>122</v>
      </c>
      <c r="J51" s="12" t="s">
        <v>104</v>
      </c>
      <c r="K51" s="12" t="s">
        <v>104</v>
      </c>
      <c r="L51" s="12" t="s">
        <v>30</v>
      </c>
      <c r="M51" s="16">
        <v>82766000</v>
      </c>
      <c r="N51" s="16">
        <v>82766000</v>
      </c>
      <c r="O51" s="16">
        <v>54783081</v>
      </c>
      <c r="P51" s="18">
        <f t="shared" si="1"/>
        <v>0.66190320904719324</v>
      </c>
    </row>
    <row r="52" spans="2:16" x14ac:dyDescent="0.25">
      <c r="B52" s="11">
        <v>50</v>
      </c>
      <c r="C52" s="13" t="s">
        <v>425</v>
      </c>
      <c r="D52" s="12" t="s">
        <v>119</v>
      </c>
      <c r="E52" s="12" t="s">
        <v>426</v>
      </c>
      <c r="F52" s="12" t="s">
        <v>101</v>
      </c>
      <c r="G52" s="12">
        <v>31</v>
      </c>
      <c r="H52" s="12" t="s">
        <v>109</v>
      </c>
      <c r="I52" s="12" t="s">
        <v>122</v>
      </c>
      <c r="J52" s="12" t="s">
        <v>104</v>
      </c>
      <c r="K52" s="12" t="s">
        <v>104</v>
      </c>
      <c r="L52" s="12" t="s">
        <v>30</v>
      </c>
      <c r="M52" s="16">
        <v>10885806701</v>
      </c>
      <c r="N52" s="16">
        <v>10885806701</v>
      </c>
      <c r="O52" s="16">
        <v>6095179860</v>
      </c>
      <c r="P52" s="18">
        <f t="shared" si="1"/>
        <v>0.55991990556290883</v>
      </c>
    </row>
    <row r="53" spans="2:16" x14ac:dyDescent="0.25">
      <c r="B53" s="11">
        <v>51</v>
      </c>
      <c r="C53" s="13" t="s">
        <v>427</v>
      </c>
      <c r="D53" s="12" t="s">
        <v>119</v>
      </c>
      <c r="E53" s="12" t="s">
        <v>428</v>
      </c>
      <c r="F53" s="12" t="s">
        <v>127</v>
      </c>
      <c r="G53" s="12">
        <v>24</v>
      </c>
      <c r="H53" s="12" t="s">
        <v>109</v>
      </c>
      <c r="I53" s="12" t="s">
        <v>122</v>
      </c>
      <c r="J53" s="12" t="s">
        <v>104</v>
      </c>
      <c r="K53" s="12" t="s">
        <v>104</v>
      </c>
      <c r="L53" s="12" t="s">
        <v>31</v>
      </c>
      <c r="M53" s="16">
        <v>141560176000</v>
      </c>
      <c r="N53" s="16">
        <v>141560176000</v>
      </c>
      <c r="O53" s="16">
        <v>97780307253</v>
      </c>
      <c r="P53" s="18">
        <f t="shared" si="1"/>
        <v>0.69073315685196657</v>
      </c>
    </row>
    <row r="54" spans="2:16" x14ac:dyDescent="0.25">
      <c r="B54" s="11">
        <v>52</v>
      </c>
      <c r="C54" s="13" t="s">
        <v>429</v>
      </c>
      <c r="D54" s="12" t="s">
        <v>119</v>
      </c>
      <c r="E54" s="12" t="s">
        <v>430</v>
      </c>
      <c r="F54" s="12" t="s">
        <v>127</v>
      </c>
      <c r="G54" s="12">
        <v>24</v>
      </c>
      <c r="H54" s="12" t="s">
        <v>109</v>
      </c>
      <c r="I54" s="12" t="s">
        <v>122</v>
      </c>
      <c r="J54" s="12" t="s">
        <v>104</v>
      </c>
      <c r="K54" s="12" t="s">
        <v>104</v>
      </c>
      <c r="L54" s="12" t="s">
        <v>31</v>
      </c>
      <c r="M54" s="16">
        <v>568523000</v>
      </c>
      <c r="N54" s="16">
        <v>568523000</v>
      </c>
      <c r="O54" s="16">
        <v>258380079</v>
      </c>
      <c r="P54" s="18">
        <f t="shared" si="1"/>
        <v>0.45447603527034086</v>
      </c>
    </row>
    <row r="55" spans="2:16" x14ac:dyDescent="0.25">
      <c r="B55" s="11">
        <v>53</v>
      </c>
      <c r="C55" s="13" t="s">
        <v>400</v>
      </c>
      <c r="D55" s="12" t="s">
        <v>119</v>
      </c>
      <c r="E55" s="12" t="s">
        <v>431</v>
      </c>
      <c r="F55" s="12" t="s">
        <v>127</v>
      </c>
      <c r="G55" s="12">
        <v>24</v>
      </c>
      <c r="H55" s="12" t="s">
        <v>109</v>
      </c>
      <c r="I55" s="12" t="s">
        <v>122</v>
      </c>
      <c r="J55" s="12" t="s">
        <v>104</v>
      </c>
      <c r="K55" s="12" t="s">
        <v>104</v>
      </c>
      <c r="L55" s="12" t="s">
        <v>31</v>
      </c>
      <c r="M55" s="16">
        <v>5577252000</v>
      </c>
      <c r="N55" s="16">
        <v>5577252000</v>
      </c>
      <c r="O55" s="16">
        <v>3877210676</v>
      </c>
      <c r="P55" s="18">
        <f t="shared" si="1"/>
        <v>0.69518298186992444</v>
      </c>
    </row>
    <row r="56" spans="2:16" x14ac:dyDescent="0.25">
      <c r="B56" s="11">
        <v>54</v>
      </c>
      <c r="C56" s="13" t="s">
        <v>402</v>
      </c>
      <c r="D56" s="12" t="s">
        <v>119</v>
      </c>
      <c r="E56" s="12" t="s">
        <v>432</v>
      </c>
      <c r="F56" s="12" t="s">
        <v>127</v>
      </c>
      <c r="G56" s="12">
        <v>24</v>
      </c>
      <c r="H56" s="12" t="s">
        <v>109</v>
      </c>
      <c r="I56" s="12" t="s">
        <v>122</v>
      </c>
      <c r="J56" s="12" t="s">
        <v>104</v>
      </c>
      <c r="K56" s="12" t="s">
        <v>104</v>
      </c>
      <c r="L56" s="12" t="s">
        <v>31</v>
      </c>
      <c r="M56" s="16">
        <v>2834525</v>
      </c>
      <c r="N56" s="16">
        <v>2834525</v>
      </c>
      <c r="O56" s="16">
        <v>2834525</v>
      </c>
      <c r="P56" s="18">
        <f t="shared" si="1"/>
        <v>1</v>
      </c>
    </row>
    <row r="57" spans="2:16" x14ac:dyDescent="0.25">
      <c r="B57" s="11">
        <v>55</v>
      </c>
      <c r="C57" s="13" t="s">
        <v>433</v>
      </c>
      <c r="D57" s="12" t="s">
        <v>119</v>
      </c>
      <c r="E57" s="12" t="s">
        <v>434</v>
      </c>
      <c r="F57" s="12" t="s">
        <v>127</v>
      </c>
      <c r="G57" s="12">
        <v>24</v>
      </c>
      <c r="H57" s="12" t="s">
        <v>109</v>
      </c>
      <c r="I57" s="12" t="s">
        <v>122</v>
      </c>
      <c r="J57" s="12" t="s">
        <v>104</v>
      </c>
      <c r="K57" s="12" t="s">
        <v>104</v>
      </c>
      <c r="L57" s="12" t="s">
        <v>31</v>
      </c>
      <c r="M57" s="16">
        <v>1490282000</v>
      </c>
      <c r="N57" s="16">
        <v>1490282000</v>
      </c>
      <c r="O57" s="16">
        <v>1008169098</v>
      </c>
      <c r="P57" s="18">
        <f t="shared" si="1"/>
        <v>0.67649552098193499</v>
      </c>
    </row>
    <row r="58" spans="2:16" x14ac:dyDescent="0.25">
      <c r="B58" s="11">
        <v>56</v>
      </c>
      <c r="C58" s="13" t="s">
        <v>435</v>
      </c>
      <c r="D58" s="12" t="s">
        <v>119</v>
      </c>
      <c r="E58" s="12" t="s">
        <v>436</v>
      </c>
      <c r="F58" s="12" t="s">
        <v>127</v>
      </c>
      <c r="G58" s="12">
        <v>24</v>
      </c>
      <c r="H58" s="12" t="s">
        <v>109</v>
      </c>
      <c r="I58" s="12" t="s">
        <v>122</v>
      </c>
      <c r="J58" s="12" t="s">
        <v>104</v>
      </c>
      <c r="K58" s="12" t="s">
        <v>104</v>
      </c>
      <c r="L58" s="12" t="s">
        <v>31</v>
      </c>
      <c r="M58" s="16">
        <v>10508000</v>
      </c>
      <c r="N58" s="16">
        <v>10508000</v>
      </c>
      <c r="O58" s="16">
        <v>4784830</v>
      </c>
      <c r="P58" s="18">
        <f t="shared" si="1"/>
        <v>0.45535116102017509</v>
      </c>
    </row>
    <row r="59" spans="2:16" x14ac:dyDescent="0.25">
      <c r="B59" s="11">
        <v>57</v>
      </c>
      <c r="C59" s="13" t="s">
        <v>437</v>
      </c>
      <c r="D59" s="12" t="s">
        <v>119</v>
      </c>
      <c r="E59" s="12" t="s">
        <v>438</v>
      </c>
      <c r="F59" s="12" t="s">
        <v>127</v>
      </c>
      <c r="G59" s="12">
        <v>24</v>
      </c>
      <c r="H59" s="12" t="s">
        <v>109</v>
      </c>
      <c r="I59" s="12" t="s">
        <v>122</v>
      </c>
      <c r="J59" s="12" t="s">
        <v>104</v>
      </c>
      <c r="K59" s="12" t="s">
        <v>104</v>
      </c>
      <c r="L59" s="12" t="s">
        <v>31</v>
      </c>
      <c r="M59" s="16">
        <v>1225316551</v>
      </c>
      <c r="N59" s="16">
        <v>1225316551</v>
      </c>
      <c r="O59" s="16">
        <v>1225316551</v>
      </c>
      <c r="P59" s="18">
        <f t="shared" si="1"/>
        <v>1</v>
      </c>
    </row>
    <row r="60" spans="2:16" x14ac:dyDescent="0.25">
      <c r="B60" s="11">
        <v>58</v>
      </c>
      <c r="C60" s="13" t="s">
        <v>439</v>
      </c>
      <c r="D60" s="12" t="s">
        <v>119</v>
      </c>
      <c r="E60" s="12" t="s">
        <v>440</v>
      </c>
      <c r="F60" s="12" t="s">
        <v>127</v>
      </c>
      <c r="G60" s="12">
        <v>24</v>
      </c>
      <c r="H60" s="12" t="s">
        <v>109</v>
      </c>
      <c r="I60" s="12" t="s">
        <v>122</v>
      </c>
      <c r="J60" s="12" t="s">
        <v>104</v>
      </c>
      <c r="K60" s="12" t="s">
        <v>104</v>
      </c>
      <c r="L60" s="12" t="s">
        <v>31</v>
      </c>
      <c r="M60" s="16">
        <v>28672859000</v>
      </c>
      <c r="N60" s="16">
        <v>28672859000</v>
      </c>
      <c r="O60" s="16">
        <v>19266729230</v>
      </c>
      <c r="P60" s="18">
        <f t="shared" si="1"/>
        <v>0.67195005667206054</v>
      </c>
    </row>
    <row r="61" spans="2:16" x14ac:dyDescent="0.25">
      <c r="B61" s="11">
        <v>59</v>
      </c>
      <c r="C61" s="13" t="s">
        <v>441</v>
      </c>
      <c r="D61" s="12" t="s">
        <v>119</v>
      </c>
      <c r="E61" s="12" t="s">
        <v>442</v>
      </c>
      <c r="F61" s="12" t="s">
        <v>127</v>
      </c>
      <c r="G61" s="12">
        <v>24</v>
      </c>
      <c r="H61" s="12" t="s">
        <v>109</v>
      </c>
      <c r="I61" s="12" t="s">
        <v>122</v>
      </c>
      <c r="J61" s="12" t="s">
        <v>104</v>
      </c>
      <c r="K61" s="12" t="s">
        <v>104</v>
      </c>
      <c r="L61" s="12" t="s">
        <v>31</v>
      </c>
      <c r="M61" s="16">
        <v>5581286000</v>
      </c>
      <c r="N61" s="16">
        <v>5581286000</v>
      </c>
      <c r="O61" s="16">
        <v>3705695680</v>
      </c>
      <c r="P61" s="18">
        <f t="shared" si="1"/>
        <v>0.6639501505566997</v>
      </c>
    </row>
    <row r="62" spans="2:16" x14ac:dyDescent="0.25">
      <c r="B62" s="11">
        <v>60</v>
      </c>
      <c r="C62" s="13" t="s">
        <v>443</v>
      </c>
      <c r="D62" s="12" t="s">
        <v>119</v>
      </c>
      <c r="E62" s="12" t="s">
        <v>444</v>
      </c>
      <c r="F62" s="12" t="s">
        <v>127</v>
      </c>
      <c r="G62" s="12">
        <v>24</v>
      </c>
      <c r="H62" s="12" t="s">
        <v>109</v>
      </c>
      <c r="I62" s="12" t="s">
        <v>122</v>
      </c>
      <c r="J62" s="12" t="s">
        <v>104</v>
      </c>
      <c r="K62" s="12" t="s">
        <v>104</v>
      </c>
      <c r="L62" s="12" t="s">
        <v>31</v>
      </c>
      <c r="M62" s="16">
        <v>5082890000</v>
      </c>
      <c r="N62" s="16">
        <v>5082890000</v>
      </c>
      <c r="O62" s="16">
        <v>4585636950</v>
      </c>
      <c r="P62" s="18">
        <f t="shared" si="1"/>
        <v>0.90217119591413542</v>
      </c>
    </row>
    <row r="63" spans="2:16" x14ac:dyDescent="0.25">
      <c r="B63" s="11">
        <v>61</v>
      </c>
      <c r="C63" s="13" t="s">
        <v>414</v>
      </c>
      <c r="D63" s="12" t="s">
        <v>119</v>
      </c>
      <c r="E63" s="12" t="s">
        <v>415</v>
      </c>
      <c r="F63" s="12" t="s">
        <v>445</v>
      </c>
      <c r="G63" s="12">
        <v>24</v>
      </c>
      <c r="H63" s="12" t="s">
        <v>109</v>
      </c>
      <c r="I63" s="12" t="s">
        <v>103</v>
      </c>
      <c r="J63" s="12" t="s">
        <v>104</v>
      </c>
      <c r="K63" s="12" t="s">
        <v>416</v>
      </c>
      <c r="L63" s="12" t="s">
        <v>31</v>
      </c>
      <c r="M63" s="16">
        <v>10795102181</v>
      </c>
      <c r="N63" s="16">
        <v>10795102181</v>
      </c>
      <c r="O63" s="16">
        <v>10788894088</v>
      </c>
      <c r="P63" s="18">
        <f t="shared" si="1"/>
        <v>0.99942491577236514</v>
      </c>
    </row>
    <row r="64" spans="2:16" x14ac:dyDescent="0.25">
      <c r="B64" s="11">
        <v>62</v>
      </c>
      <c r="C64" s="13" t="s">
        <v>446</v>
      </c>
      <c r="D64" s="12" t="s">
        <v>119</v>
      </c>
      <c r="E64" s="12" t="s">
        <v>447</v>
      </c>
      <c r="F64" s="12" t="s">
        <v>201</v>
      </c>
      <c r="G64" s="12">
        <v>24</v>
      </c>
      <c r="H64" s="12" t="s">
        <v>109</v>
      </c>
      <c r="I64" s="12" t="s">
        <v>122</v>
      </c>
      <c r="J64" s="12" t="s">
        <v>104</v>
      </c>
      <c r="K64" s="12" t="s">
        <v>104</v>
      </c>
      <c r="L64" s="12" t="s">
        <v>31</v>
      </c>
      <c r="M64" s="16">
        <v>39000000</v>
      </c>
      <c r="N64" s="16">
        <v>39000000</v>
      </c>
      <c r="O64" s="16">
        <v>2867409</v>
      </c>
      <c r="P64" s="18">
        <f t="shared" si="1"/>
        <v>7.3523307692307693E-2</v>
      </c>
    </row>
    <row r="65" spans="2:16" x14ac:dyDescent="0.25">
      <c r="B65" s="11">
        <v>63</v>
      </c>
      <c r="C65" s="13" t="s">
        <v>318</v>
      </c>
      <c r="D65" s="12" t="s">
        <v>119</v>
      </c>
      <c r="E65" s="12" t="s">
        <v>448</v>
      </c>
      <c r="F65" s="12" t="s">
        <v>201</v>
      </c>
      <c r="G65" s="12">
        <v>24</v>
      </c>
      <c r="H65" s="12" t="s">
        <v>109</v>
      </c>
      <c r="I65" s="12" t="s">
        <v>122</v>
      </c>
      <c r="J65" s="12" t="s">
        <v>104</v>
      </c>
      <c r="K65" s="12" t="s">
        <v>104</v>
      </c>
      <c r="L65" s="12" t="s">
        <v>31</v>
      </c>
      <c r="M65" s="16">
        <v>9715000</v>
      </c>
      <c r="N65" s="16">
        <v>3000000</v>
      </c>
      <c r="O65" s="16">
        <v>2221127</v>
      </c>
      <c r="P65" s="18">
        <f t="shared" si="1"/>
        <v>0.74037566666666665</v>
      </c>
    </row>
    <row r="66" spans="2:16" x14ac:dyDescent="0.25">
      <c r="B66" s="11">
        <v>64</v>
      </c>
      <c r="C66" s="13" t="s">
        <v>449</v>
      </c>
      <c r="D66" s="12" t="s">
        <v>119</v>
      </c>
      <c r="E66" s="12" t="s">
        <v>450</v>
      </c>
      <c r="F66" s="12" t="s">
        <v>201</v>
      </c>
      <c r="G66" s="12">
        <v>24</v>
      </c>
      <c r="H66" s="12" t="s">
        <v>109</v>
      </c>
      <c r="I66" s="12" t="s">
        <v>122</v>
      </c>
      <c r="J66" s="12" t="s">
        <v>104</v>
      </c>
      <c r="K66" s="12" t="s">
        <v>104</v>
      </c>
      <c r="L66" s="12" t="s">
        <v>31</v>
      </c>
      <c r="M66" s="16">
        <v>10000000</v>
      </c>
      <c r="N66" s="16">
        <v>10000000</v>
      </c>
      <c r="O66" s="16">
        <v>0</v>
      </c>
      <c r="P66" s="18">
        <f t="shared" si="1"/>
        <v>0</v>
      </c>
    </row>
    <row r="67" spans="2:16" x14ac:dyDescent="0.25">
      <c r="B67" s="11">
        <v>65</v>
      </c>
      <c r="C67" s="13" t="s">
        <v>451</v>
      </c>
      <c r="D67" s="12" t="s">
        <v>119</v>
      </c>
      <c r="E67" s="12" t="s">
        <v>452</v>
      </c>
      <c r="F67" s="12" t="s">
        <v>201</v>
      </c>
      <c r="G67" s="12">
        <v>24</v>
      </c>
      <c r="H67" s="12" t="s">
        <v>109</v>
      </c>
      <c r="I67" s="12" t="s">
        <v>122</v>
      </c>
      <c r="J67" s="12" t="s">
        <v>104</v>
      </c>
      <c r="K67" s="12" t="s">
        <v>104</v>
      </c>
      <c r="L67" s="12" t="s">
        <v>31</v>
      </c>
      <c r="M67" s="16">
        <v>9500000</v>
      </c>
      <c r="N67" s="16">
        <v>9500000</v>
      </c>
      <c r="O67" s="16">
        <v>0</v>
      </c>
      <c r="P67" s="18">
        <f t="shared" si="1"/>
        <v>0</v>
      </c>
    </row>
    <row r="68" spans="2:16" x14ac:dyDescent="0.25">
      <c r="B68" s="11">
        <v>66</v>
      </c>
      <c r="C68" s="13" t="s">
        <v>453</v>
      </c>
      <c r="D68" s="12" t="s">
        <v>119</v>
      </c>
      <c r="E68" s="12" t="s">
        <v>454</v>
      </c>
      <c r="F68" s="12" t="s">
        <v>201</v>
      </c>
      <c r="G68" s="12">
        <v>24</v>
      </c>
      <c r="H68" s="12" t="s">
        <v>109</v>
      </c>
      <c r="I68" s="12" t="s">
        <v>122</v>
      </c>
      <c r="J68" s="12" t="s">
        <v>104</v>
      </c>
      <c r="K68" s="12" t="s">
        <v>104</v>
      </c>
      <c r="L68" s="12" t="s">
        <v>31</v>
      </c>
      <c r="M68" s="16">
        <v>5011000</v>
      </c>
      <c r="N68" s="16">
        <v>5011000</v>
      </c>
      <c r="O68" s="16">
        <v>4520602</v>
      </c>
      <c r="P68" s="18">
        <f t="shared" ref="P68:P100" si="4">+O68/N68</f>
        <v>0.902135701456795</v>
      </c>
    </row>
    <row r="69" spans="2:16" x14ac:dyDescent="0.25">
      <c r="B69" s="11">
        <v>67</v>
      </c>
      <c r="C69" s="13" t="s">
        <v>455</v>
      </c>
      <c r="D69" s="12" t="s">
        <v>119</v>
      </c>
      <c r="E69" s="12" t="s">
        <v>456</v>
      </c>
      <c r="F69" s="12" t="s">
        <v>201</v>
      </c>
      <c r="G69" s="12">
        <v>24</v>
      </c>
      <c r="H69" s="12" t="s">
        <v>109</v>
      </c>
      <c r="I69" s="12" t="s">
        <v>122</v>
      </c>
      <c r="J69" s="12" t="s">
        <v>104</v>
      </c>
      <c r="K69" s="12" t="s">
        <v>104</v>
      </c>
      <c r="L69" s="12" t="s">
        <v>31</v>
      </c>
      <c r="M69" s="16">
        <v>650634918</v>
      </c>
      <c r="N69" s="16">
        <v>650634918</v>
      </c>
      <c r="O69" s="16">
        <v>536938428</v>
      </c>
      <c r="P69" s="18">
        <f t="shared" si="4"/>
        <v>0.82525301539380336</v>
      </c>
    </row>
    <row r="70" spans="2:16" x14ac:dyDescent="0.25">
      <c r="B70" s="11">
        <v>68</v>
      </c>
      <c r="C70" s="13" t="s">
        <v>457</v>
      </c>
      <c r="D70" s="12" t="s">
        <v>119</v>
      </c>
      <c r="E70" s="12" t="s">
        <v>458</v>
      </c>
      <c r="F70" s="12" t="s">
        <v>201</v>
      </c>
      <c r="G70" s="12">
        <v>24</v>
      </c>
      <c r="H70" s="12" t="s">
        <v>109</v>
      </c>
      <c r="I70" s="12" t="s">
        <v>122</v>
      </c>
      <c r="J70" s="12" t="s">
        <v>104</v>
      </c>
      <c r="K70" s="12" t="s">
        <v>104</v>
      </c>
      <c r="L70" s="12" t="s">
        <v>31</v>
      </c>
      <c r="M70" s="16">
        <v>15038000</v>
      </c>
      <c r="N70" s="16">
        <v>15038000</v>
      </c>
      <c r="O70" s="16">
        <v>10623102</v>
      </c>
      <c r="P70" s="18">
        <f t="shared" si="4"/>
        <v>0.70641720973533717</v>
      </c>
    </row>
    <row r="71" spans="2:16" x14ac:dyDescent="0.25">
      <c r="B71" s="11">
        <v>69</v>
      </c>
      <c r="C71" s="13" t="s">
        <v>459</v>
      </c>
      <c r="D71" s="12" t="s">
        <v>119</v>
      </c>
      <c r="E71" s="12" t="s">
        <v>460</v>
      </c>
      <c r="F71" s="12" t="s">
        <v>201</v>
      </c>
      <c r="G71" s="12">
        <v>24</v>
      </c>
      <c r="H71" s="12" t="s">
        <v>109</v>
      </c>
      <c r="I71" s="12" t="s">
        <v>122</v>
      </c>
      <c r="J71" s="12" t="s">
        <v>104</v>
      </c>
      <c r="K71" s="12" t="s">
        <v>104</v>
      </c>
      <c r="L71" s="12" t="s">
        <v>31</v>
      </c>
      <c r="M71" s="16">
        <v>447931110</v>
      </c>
      <c r="N71" s="16">
        <v>447931110</v>
      </c>
      <c r="O71" s="16">
        <v>73259814</v>
      </c>
      <c r="P71" s="18">
        <f t="shared" si="4"/>
        <v>0.16355152023265362</v>
      </c>
    </row>
    <row r="72" spans="2:16" x14ac:dyDescent="0.25">
      <c r="B72" s="11">
        <v>70</v>
      </c>
      <c r="C72" s="13" t="s">
        <v>461</v>
      </c>
      <c r="D72" s="12" t="s">
        <v>119</v>
      </c>
      <c r="E72" s="12" t="s">
        <v>462</v>
      </c>
      <c r="F72" s="12" t="s">
        <v>201</v>
      </c>
      <c r="G72" s="12">
        <v>24</v>
      </c>
      <c r="H72" s="12" t="s">
        <v>109</v>
      </c>
      <c r="I72" s="12" t="s">
        <v>122</v>
      </c>
      <c r="J72" s="12" t="s">
        <v>104</v>
      </c>
      <c r="K72" s="12" t="s">
        <v>104</v>
      </c>
      <c r="L72" s="12" t="s">
        <v>31</v>
      </c>
      <c r="M72" s="16">
        <v>2890427000</v>
      </c>
      <c r="N72" s="16">
        <v>2890427000</v>
      </c>
      <c r="O72" s="16">
        <v>1922775137</v>
      </c>
      <c r="P72" s="18">
        <f t="shared" si="4"/>
        <v>0.66522182950823527</v>
      </c>
    </row>
    <row r="73" spans="2:16" x14ac:dyDescent="0.25">
      <c r="B73" s="11">
        <v>71</v>
      </c>
      <c r="C73" s="13" t="s">
        <v>463</v>
      </c>
      <c r="D73" s="12" t="s">
        <v>119</v>
      </c>
      <c r="E73" s="12" t="s">
        <v>464</v>
      </c>
      <c r="F73" s="12" t="s">
        <v>201</v>
      </c>
      <c r="G73" s="12">
        <v>24</v>
      </c>
      <c r="H73" s="12" t="s">
        <v>109</v>
      </c>
      <c r="I73" s="12" t="s">
        <v>122</v>
      </c>
      <c r="J73" s="12" t="s">
        <v>104</v>
      </c>
      <c r="K73" s="12" t="s">
        <v>104</v>
      </c>
      <c r="L73" s="12" t="s">
        <v>31</v>
      </c>
      <c r="M73" s="16">
        <v>1388342221</v>
      </c>
      <c r="N73" s="16">
        <v>1388342221</v>
      </c>
      <c r="O73" s="16">
        <v>1388342221</v>
      </c>
      <c r="P73" s="18">
        <f t="shared" si="4"/>
        <v>1</v>
      </c>
    </row>
    <row r="74" spans="2:16" x14ac:dyDescent="0.25">
      <c r="B74" s="11">
        <v>72</v>
      </c>
      <c r="C74" s="13" t="s">
        <v>465</v>
      </c>
      <c r="D74" s="12" t="s">
        <v>119</v>
      </c>
      <c r="E74" s="12" t="s">
        <v>466</v>
      </c>
      <c r="F74" s="12" t="s">
        <v>201</v>
      </c>
      <c r="G74" s="12">
        <v>24</v>
      </c>
      <c r="H74" s="12" t="s">
        <v>109</v>
      </c>
      <c r="I74" s="12" t="s">
        <v>122</v>
      </c>
      <c r="J74" s="12" t="s">
        <v>104</v>
      </c>
      <c r="K74" s="12" t="s">
        <v>104</v>
      </c>
      <c r="L74" s="12" t="s">
        <v>31</v>
      </c>
      <c r="M74" s="16">
        <v>3156000</v>
      </c>
      <c r="N74" s="16">
        <v>3156000</v>
      </c>
      <c r="O74" s="16">
        <v>1680850</v>
      </c>
      <c r="P74" s="18">
        <f t="shared" si="4"/>
        <v>0.53258871989860579</v>
      </c>
    </row>
    <row r="75" spans="2:16" x14ac:dyDescent="0.25">
      <c r="B75" s="11">
        <v>73</v>
      </c>
      <c r="C75" s="13" t="s">
        <v>467</v>
      </c>
      <c r="D75" s="12" t="s">
        <v>119</v>
      </c>
      <c r="E75" s="12" t="s">
        <v>468</v>
      </c>
      <c r="F75" s="12" t="s">
        <v>201</v>
      </c>
      <c r="G75" s="12">
        <v>24</v>
      </c>
      <c r="H75" s="12" t="s">
        <v>109</v>
      </c>
      <c r="I75" s="12" t="s">
        <v>122</v>
      </c>
      <c r="J75" s="12" t="s">
        <v>104</v>
      </c>
      <c r="K75" s="12" t="s">
        <v>104</v>
      </c>
      <c r="L75" s="12" t="s">
        <v>31</v>
      </c>
      <c r="M75" s="16">
        <v>59449000</v>
      </c>
      <c r="N75" s="16">
        <v>59449000</v>
      </c>
      <c r="O75" s="16">
        <v>3523322</v>
      </c>
      <c r="P75" s="18">
        <f t="shared" si="4"/>
        <v>5.9266295480159464E-2</v>
      </c>
    </row>
    <row r="76" spans="2:16" x14ac:dyDescent="0.25">
      <c r="B76" s="11">
        <v>74</v>
      </c>
      <c r="C76" s="13" t="s">
        <v>469</v>
      </c>
      <c r="D76" s="12" t="s">
        <v>119</v>
      </c>
      <c r="E76" s="12" t="s">
        <v>470</v>
      </c>
      <c r="F76" s="12" t="s">
        <v>201</v>
      </c>
      <c r="G76" s="12">
        <v>24</v>
      </c>
      <c r="H76" s="12" t="s">
        <v>109</v>
      </c>
      <c r="I76" s="12" t="s">
        <v>122</v>
      </c>
      <c r="J76" s="12" t="s">
        <v>104</v>
      </c>
      <c r="K76" s="12" t="s">
        <v>104</v>
      </c>
      <c r="L76" s="12" t="s">
        <v>31</v>
      </c>
      <c r="M76" s="16">
        <v>5127000</v>
      </c>
      <c r="N76" s="16">
        <v>5127000</v>
      </c>
      <c r="O76" s="16">
        <v>0</v>
      </c>
      <c r="P76" s="18">
        <f t="shared" si="4"/>
        <v>0</v>
      </c>
    </row>
    <row r="77" spans="2:16" x14ac:dyDescent="0.25">
      <c r="B77" s="11">
        <v>75</v>
      </c>
      <c r="C77" s="13" t="s">
        <v>471</v>
      </c>
      <c r="D77" s="12" t="s">
        <v>119</v>
      </c>
      <c r="E77" s="12" t="s">
        <v>472</v>
      </c>
      <c r="F77" s="12" t="s">
        <v>201</v>
      </c>
      <c r="G77" s="12">
        <v>24</v>
      </c>
      <c r="H77" s="12" t="s">
        <v>109</v>
      </c>
      <c r="I77" s="12" t="s">
        <v>122</v>
      </c>
      <c r="J77" s="12" t="s">
        <v>104</v>
      </c>
      <c r="K77" s="12" t="s">
        <v>104</v>
      </c>
      <c r="L77" s="12" t="s">
        <v>31</v>
      </c>
      <c r="M77" s="16">
        <v>411880278</v>
      </c>
      <c r="N77" s="16">
        <v>411880278</v>
      </c>
      <c r="O77" s="16">
        <v>211398578</v>
      </c>
      <c r="P77" s="18">
        <f t="shared" si="4"/>
        <v>0.51325248935565693</v>
      </c>
    </row>
    <row r="78" spans="2:16" x14ac:dyDescent="0.25">
      <c r="B78" s="11">
        <v>76</v>
      </c>
      <c r="C78" s="13" t="s">
        <v>473</v>
      </c>
      <c r="D78" s="12" t="s">
        <v>119</v>
      </c>
      <c r="E78" s="12" t="s">
        <v>474</v>
      </c>
      <c r="F78" s="12" t="s">
        <v>201</v>
      </c>
      <c r="G78" s="12">
        <v>24</v>
      </c>
      <c r="H78" s="12" t="s">
        <v>109</v>
      </c>
      <c r="I78" s="12" t="s">
        <v>122</v>
      </c>
      <c r="J78" s="12" t="s">
        <v>104</v>
      </c>
      <c r="K78" s="12" t="s">
        <v>104</v>
      </c>
      <c r="L78" s="12" t="s">
        <v>31</v>
      </c>
      <c r="M78" s="16">
        <v>59214141</v>
      </c>
      <c r="N78" s="16">
        <v>59214141</v>
      </c>
      <c r="O78" s="16">
        <v>59214141</v>
      </c>
      <c r="P78" s="18">
        <f t="shared" si="4"/>
        <v>1</v>
      </c>
    </row>
    <row r="79" spans="2:16" x14ac:dyDescent="0.25">
      <c r="B79" s="11">
        <v>77</v>
      </c>
      <c r="C79" s="13" t="s">
        <v>475</v>
      </c>
      <c r="D79" s="12" t="s">
        <v>119</v>
      </c>
      <c r="E79" s="12" t="s">
        <v>476</v>
      </c>
      <c r="F79" s="12" t="s">
        <v>201</v>
      </c>
      <c r="G79" s="12">
        <v>24</v>
      </c>
      <c r="H79" s="12" t="s">
        <v>109</v>
      </c>
      <c r="I79" s="12" t="s">
        <v>122</v>
      </c>
      <c r="J79" s="12" t="s">
        <v>104</v>
      </c>
      <c r="K79" s="12" t="s">
        <v>104</v>
      </c>
      <c r="L79" s="12" t="s">
        <v>31</v>
      </c>
      <c r="M79" s="16">
        <v>18230240</v>
      </c>
      <c r="N79" s="16">
        <v>18230240</v>
      </c>
      <c r="O79" s="16">
        <v>18230240</v>
      </c>
      <c r="P79" s="18">
        <f t="shared" si="4"/>
        <v>1</v>
      </c>
    </row>
    <row r="80" spans="2:16" x14ac:dyDescent="0.25">
      <c r="B80" s="11">
        <v>78</v>
      </c>
      <c r="C80" s="13" t="s">
        <v>477</v>
      </c>
      <c r="D80" s="12" t="s">
        <v>119</v>
      </c>
      <c r="E80" s="12" t="s">
        <v>478</v>
      </c>
      <c r="F80" s="12" t="s">
        <v>201</v>
      </c>
      <c r="G80" s="12">
        <v>24</v>
      </c>
      <c r="H80" s="12" t="s">
        <v>109</v>
      </c>
      <c r="I80" s="12" t="s">
        <v>122</v>
      </c>
      <c r="J80" s="12" t="s">
        <v>104</v>
      </c>
      <c r="K80" s="12" t="s">
        <v>104</v>
      </c>
      <c r="L80" s="12" t="s">
        <v>31</v>
      </c>
      <c r="M80" s="16">
        <v>41151325</v>
      </c>
      <c r="N80" s="16">
        <v>41151325</v>
      </c>
      <c r="O80" s="16">
        <v>41151325</v>
      </c>
      <c r="P80" s="18">
        <f t="shared" si="4"/>
        <v>1</v>
      </c>
    </row>
    <row r="81" spans="2:16" x14ac:dyDescent="0.25">
      <c r="B81" s="11">
        <v>79</v>
      </c>
      <c r="C81" s="13" t="s">
        <v>479</v>
      </c>
      <c r="D81" s="12" t="s">
        <v>119</v>
      </c>
      <c r="E81" s="12" t="s">
        <v>480</v>
      </c>
      <c r="F81" s="12" t="s">
        <v>201</v>
      </c>
      <c r="G81" s="12">
        <v>24</v>
      </c>
      <c r="H81" s="12" t="s">
        <v>109</v>
      </c>
      <c r="I81" s="12" t="s">
        <v>122</v>
      </c>
      <c r="J81" s="12" t="s">
        <v>104</v>
      </c>
      <c r="K81" s="12" t="s">
        <v>104</v>
      </c>
      <c r="L81" s="12" t="s">
        <v>31</v>
      </c>
      <c r="M81" s="16">
        <v>11527429127</v>
      </c>
      <c r="N81" s="16">
        <v>11527429127</v>
      </c>
      <c r="O81" s="16">
        <v>8768637558</v>
      </c>
      <c r="P81" s="18">
        <f t="shared" si="4"/>
        <v>0.7606759027875305</v>
      </c>
    </row>
    <row r="82" spans="2:16" x14ac:dyDescent="0.25">
      <c r="B82" s="11">
        <v>80</v>
      </c>
      <c r="C82" s="13" t="s">
        <v>481</v>
      </c>
      <c r="D82" s="12" t="s">
        <v>119</v>
      </c>
      <c r="E82" s="12" t="s">
        <v>482</v>
      </c>
      <c r="F82" s="12" t="s">
        <v>201</v>
      </c>
      <c r="G82" s="12">
        <v>24</v>
      </c>
      <c r="H82" s="12" t="s">
        <v>109</v>
      </c>
      <c r="I82" s="12" t="s">
        <v>122</v>
      </c>
      <c r="J82" s="12" t="s">
        <v>104</v>
      </c>
      <c r="K82" s="12" t="s">
        <v>104</v>
      </c>
      <c r="L82" s="12" t="s">
        <v>31</v>
      </c>
      <c r="M82" s="16">
        <v>23477000</v>
      </c>
      <c r="N82" s="16">
        <v>0</v>
      </c>
      <c r="O82" s="16">
        <v>0</v>
      </c>
      <c r="P82" s="18">
        <v>0</v>
      </c>
    </row>
    <row r="83" spans="2:16" x14ac:dyDescent="0.25">
      <c r="B83" s="11">
        <v>81</v>
      </c>
      <c r="C83" s="13" t="s">
        <v>483</v>
      </c>
      <c r="D83" s="12" t="s">
        <v>119</v>
      </c>
      <c r="E83" s="12" t="s">
        <v>484</v>
      </c>
      <c r="F83" s="12" t="s">
        <v>201</v>
      </c>
      <c r="G83" s="12">
        <v>24</v>
      </c>
      <c r="H83" s="12" t="s">
        <v>109</v>
      </c>
      <c r="I83" s="12" t="s">
        <v>122</v>
      </c>
      <c r="J83" s="12" t="s">
        <v>104</v>
      </c>
      <c r="K83" s="12" t="s">
        <v>104</v>
      </c>
      <c r="L83" s="12" t="s">
        <v>31</v>
      </c>
      <c r="M83" s="16">
        <v>13334000</v>
      </c>
      <c r="N83" s="16">
        <v>13334000</v>
      </c>
      <c r="O83" s="16">
        <v>4510012</v>
      </c>
      <c r="P83" s="18">
        <f t="shared" si="4"/>
        <v>0.33823398830058499</v>
      </c>
    </row>
    <row r="84" spans="2:16" x14ac:dyDescent="0.25">
      <c r="B84" s="11">
        <v>82</v>
      </c>
      <c r="C84" s="13" t="s">
        <v>485</v>
      </c>
      <c r="D84" s="12" t="s">
        <v>119</v>
      </c>
      <c r="E84" s="12" t="s">
        <v>486</v>
      </c>
      <c r="F84" s="12" t="s">
        <v>201</v>
      </c>
      <c r="G84" s="12">
        <v>24</v>
      </c>
      <c r="H84" s="12" t="s">
        <v>109</v>
      </c>
      <c r="I84" s="12" t="s">
        <v>122</v>
      </c>
      <c r="J84" s="12" t="s">
        <v>104</v>
      </c>
      <c r="K84" s="12" t="s">
        <v>104</v>
      </c>
      <c r="L84" s="12" t="s">
        <v>31</v>
      </c>
      <c r="M84" s="16">
        <v>5331000</v>
      </c>
      <c r="N84" s="16">
        <v>0</v>
      </c>
      <c r="O84" s="16">
        <v>0</v>
      </c>
      <c r="P84" s="18">
        <v>0</v>
      </c>
    </row>
    <row r="85" spans="2:16" x14ac:dyDescent="0.25">
      <c r="B85" s="11">
        <v>83</v>
      </c>
      <c r="C85" s="13" t="s">
        <v>487</v>
      </c>
      <c r="D85" s="12" t="s">
        <v>119</v>
      </c>
      <c r="E85" s="12" t="s">
        <v>488</v>
      </c>
      <c r="F85" s="12" t="s">
        <v>201</v>
      </c>
      <c r="G85" s="12">
        <v>24</v>
      </c>
      <c r="H85" s="12" t="s">
        <v>109</v>
      </c>
      <c r="I85" s="12" t="s">
        <v>122</v>
      </c>
      <c r="J85" s="12" t="s">
        <v>104</v>
      </c>
      <c r="K85" s="12" t="s">
        <v>104</v>
      </c>
      <c r="L85" s="12" t="s">
        <v>31</v>
      </c>
      <c r="M85" s="16">
        <v>44250000</v>
      </c>
      <c r="N85" s="16">
        <v>44250000</v>
      </c>
      <c r="O85" s="16">
        <v>8029010</v>
      </c>
      <c r="P85" s="18">
        <f t="shared" si="4"/>
        <v>0.18144655367231638</v>
      </c>
    </row>
    <row r="86" spans="2:16" x14ac:dyDescent="0.25">
      <c r="B86" s="11">
        <v>84</v>
      </c>
      <c r="C86" s="13" t="s">
        <v>489</v>
      </c>
      <c r="D86" s="12" t="s">
        <v>119</v>
      </c>
      <c r="E86" s="12" t="s">
        <v>490</v>
      </c>
      <c r="F86" s="12" t="s">
        <v>201</v>
      </c>
      <c r="G86" s="12">
        <v>24</v>
      </c>
      <c r="H86" s="12" t="s">
        <v>109</v>
      </c>
      <c r="I86" s="12" t="s">
        <v>122</v>
      </c>
      <c r="J86" s="12" t="s">
        <v>104</v>
      </c>
      <c r="K86" s="12" t="s">
        <v>104</v>
      </c>
      <c r="L86" s="12" t="s">
        <v>31</v>
      </c>
      <c r="M86" s="16">
        <v>1160000</v>
      </c>
      <c r="N86" s="16">
        <v>0</v>
      </c>
      <c r="O86" s="16">
        <v>0</v>
      </c>
      <c r="P86" s="18">
        <v>0</v>
      </c>
    </row>
    <row r="87" spans="2:16" x14ac:dyDescent="0.25">
      <c r="B87" s="11">
        <v>85</v>
      </c>
      <c r="C87" s="13" t="s">
        <v>491</v>
      </c>
      <c r="D87" s="12" t="s">
        <v>119</v>
      </c>
      <c r="E87" s="12" t="s">
        <v>492</v>
      </c>
      <c r="F87" s="12" t="s">
        <v>201</v>
      </c>
      <c r="G87" s="12">
        <v>24</v>
      </c>
      <c r="H87" s="12" t="s">
        <v>109</v>
      </c>
      <c r="I87" s="12" t="s">
        <v>122</v>
      </c>
      <c r="J87" s="12" t="s">
        <v>104</v>
      </c>
      <c r="K87" s="12" t="s">
        <v>104</v>
      </c>
      <c r="L87" s="12" t="s">
        <v>31</v>
      </c>
      <c r="M87" s="16">
        <v>3500000</v>
      </c>
      <c r="N87" s="16">
        <v>3500000</v>
      </c>
      <c r="O87" s="16">
        <v>269903</v>
      </c>
      <c r="P87" s="18">
        <f t="shared" si="4"/>
        <v>7.7115142857142854E-2</v>
      </c>
    </row>
    <row r="88" spans="2:16" x14ac:dyDescent="0.25">
      <c r="B88" s="11">
        <v>86</v>
      </c>
      <c r="C88" s="13" t="s">
        <v>493</v>
      </c>
      <c r="D88" s="12" t="s">
        <v>119</v>
      </c>
      <c r="E88" s="12" t="s">
        <v>494</v>
      </c>
      <c r="F88" s="12" t="s">
        <v>201</v>
      </c>
      <c r="G88" s="12">
        <v>24</v>
      </c>
      <c r="H88" s="12" t="s">
        <v>109</v>
      </c>
      <c r="I88" s="12" t="s">
        <v>122</v>
      </c>
      <c r="J88" s="12" t="s">
        <v>104</v>
      </c>
      <c r="K88" s="12" t="s">
        <v>104</v>
      </c>
      <c r="L88" s="12" t="s">
        <v>31</v>
      </c>
      <c r="M88" s="16">
        <v>500000</v>
      </c>
      <c r="N88" s="16">
        <v>160000</v>
      </c>
      <c r="O88" s="16">
        <v>54000</v>
      </c>
      <c r="P88" s="18">
        <f t="shared" si="4"/>
        <v>0.33750000000000002</v>
      </c>
    </row>
    <row r="89" spans="2:16" x14ac:dyDescent="0.25">
      <c r="B89" s="11">
        <v>87</v>
      </c>
      <c r="C89" s="13" t="s">
        <v>495</v>
      </c>
      <c r="D89" s="12" t="s">
        <v>119</v>
      </c>
      <c r="E89" s="12" t="s">
        <v>496</v>
      </c>
      <c r="F89" s="12" t="s">
        <v>201</v>
      </c>
      <c r="G89" s="12">
        <v>24</v>
      </c>
      <c r="H89" s="12" t="s">
        <v>109</v>
      </c>
      <c r="I89" s="12" t="s">
        <v>122</v>
      </c>
      <c r="J89" s="12" t="s">
        <v>104</v>
      </c>
      <c r="K89" s="12" t="s">
        <v>104</v>
      </c>
      <c r="L89" s="12" t="s">
        <v>31</v>
      </c>
      <c r="M89" s="16">
        <v>2000000</v>
      </c>
      <c r="N89" s="16">
        <v>0</v>
      </c>
      <c r="O89" s="16">
        <v>0</v>
      </c>
      <c r="P89" s="18">
        <v>0</v>
      </c>
    </row>
    <row r="90" spans="2:16" x14ac:dyDescent="0.25">
      <c r="B90" s="11">
        <v>88</v>
      </c>
      <c r="C90" s="13" t="s">
        <v>301</v>
      </c>
      <c r="D90" s="12" t="s">
        <v>119</v>
      </c>
      <c r="E90" s="12" t="s">
        <v>497</v>
      </c>
      <c r="F90" s="12" t="s">
        <v>201</v>
      </c>
      <c r="G90" s="12">
        <v>24</v>
      </c>
      <c r="H90" s="12" t="s">
        <v>109</v>
      </c>
      <c r="I90" s="12" t="s">
        <v>122</v>
      </c>
      <c r="J90" s="12" t="s">
        <v>104</v>
      </c>
      <c r="K90" s="12" t="s">
        <v>104</v>
      </c>
      <c r="L90" s="12" t="s">
        <v>31</v>
      </c>
      <c r="M90" s="16">
        <v>94984570</v>
      </c>
      <c r="N90" s="16">
        <v>94984570</v>
      </c>
      <c r="O90" s="16">
        <v>94984570</v>
      </c>
      <c r="P90" s="18">
        <f t="shared" si="4"/>
        <v>1</v>
      </c>
    </row>
    <row r="91" spans="2:16" x14ac:dyDescent="0.25">
      <c r="B91" s="11">
        <v>89</v>
      </c>
      <c r="C91" s="13" t="s">
        <v>498</v>
      </c>
      <c r="D91" s="12" t="s">
        <v>119</v>
      </c>
      <c r="E91" s="12" t="s">
        <v>499</v>
      </c>
      <c r="F91" s="12" t="s">
        <v>201</v>
      </c>
      <c r="G91" s="12">
        <v>24</v>
      </c>
      <c r="H91" s="12" t="s">
        <v>109</v>
      </c>
      <c r="I91" s="12" t="s">
        <v>122</v>
      </c>
      <c r="J91" s="12" t="s">
        <v>104</v>
      </c>
      <c r="K91" s="12" t="s">
        <v>104</v>
      </c>
      <c r="L91" s="12" t="s">
        <v>31</v>
      </c>
      <c r="M91" s="16">
        <v>658304368</v>
      </c>
      <c r="N91" s="16">
        <v>0</v>
      </c>
      <c r="O91" s="16">
        <v>0</v>
      </c>
      <c r="P91" s="18">
        <v>0</v>
      </c>
    </row>
    <row r="92" spans="2:16" x14ac:dyDescent="0.25">
      <c r="B92" s="11">
        <v>90</v>
      </c>
      <c r="C92" s="13" t="s">
        <v>309</v>
      </c>
      <c r="D92" s="12" t="s">
        <v>119</v>
      </c>
      <c r="E92" s="12" t="s">
        <v>500</v>
      </c>
      <c r="F92" s="12" t="s">
        <v>201</v>
      </c>
      <c r="G92" s="12">
        <v>24</v>
      </c>
      <c r="H92" s="12" t="s">
        <v>109</v>
      </c>
      <c r="I92" s="12" t="s">
        <v>122</v>
      </c>
      <c r="J92" s="12" t="s">
        <v>104</v>
      </c>
      <c r="K92" s="12" t="s">
        <v>104</v>
      </c>
      <c r="L92" s="12" t="s">
        <v>31</v>
      </c>
      <c r="M92" s="16">
        <v>408745033</v>
      </c>
      <c r="N92" s="16">
        <v>0</v>
      </c>
      <c r="O92" s="16">
        <v>0</v>
      </c>
      <c r="P92" s="18">
        <v>0</v>
      </c>
    </row>
    <row r="93" spans="2:16" x14ac:dyDescent="0.25">
      <c r="B93" s="11">
        <v>91</v>
      </c>
      <c r="C93" s="13" t="s">
        <v>313</v>
      </c>
      <c r="D93" s="12" t="s">
        <v>119</v>
      </c>
      <c r="E93" s="12" t="s">
        <v>501</v>
      </c>
      <c r="F93" s="12" t="s">
        <v>201</v>
      </c>
      <c r="G93" s="12">
        <v>24</v>
      </c>
      <c r="H93" s="12" t="s">
        <v>109</v>
      </c>
      <c r="I93" s="12" t="s">
        <v>122</v>
      </c>
      <c r="J93" s="12" t="s">
        <v>104</v>
      </c>
      <c r="K93" s="12" t="s">
        <v>104</v>
      </c>
      <c r="L93" s="12" t="s">
        <v>31</v>
      </c>
      <c r="M93" s="16">
        <v>2421683049</v>
      </c>
      <c r="N93" s="16">
        <v>2421683049</v>
      </c>
      <c r="O93" s="16">
        <v>1515166971</v>
      </c>
      <c r="P93" s="18">
        <f t="shared" si="4"/>
        <v>0.62566691856131496</v>
      </c>
    </row>
    <row r="94" spans="2:16" x14ac:dyDescent="0.25">
      <c r="B94" s="11">
        <v>92</v>
      </c>
      <c r="C94" s="13" t="s">
        <v>315</v>
      </c>
      <c r="D94" s="12" t="s">
        <v>119</v>
      </c>
      <c r="E94" s="12" t="s">
        <v>502</v>
      </c>
      <c r="F94" s="12" t="s">
        <v>201</v>
      </c>
      <c r="G94" s="12">
        <v>24</v>
      </c>
      <c r="H94" s="12" t="s">
        <v>109</v>
      </c>
      <c r="I94" s="12" t="s">
        <v>122</v>
      </c>
      <c r="J94" s="12" t="s">
        <v>104</v>
      </c>
      <c r="K94" s="12" t="s">
        <v>104</v>
      </c>
      <c r="L94" s="12" t="s">
        <v>31</v>
      </c>
      <c r="M94" s="16">
        <v>2680120398</v>
      </c>
      <c r="N94" s="16">
        <v>2680120398</v>
      </c>
      <c r="O94" s="16">
        <v>1790722482</v>
      </c>
      <c r="P94" s="18">
        <f t="shared" si="4"/>
        <v>0.66815001420693643</v>
      </c>
    </row>
    <row r="95" spans="2:16" x14ac:dyDescent="0.25">
      <c r="B95" s="11">
        <v>93</v>
      </c>
      <c r="C95" s="13" t="s">
        <v>503</v>
      </c>
      <c r="D95" s="12" t="s">
        <v>119</v>
      </c>
      <c r="E95" s="12" t="s">
        <v>504</v>
      </c>
      <c r="F95" s="12" t="s">
        <v>201</v>
      </c>
      <c r="G95" s="12">
        <v>24</v>
      </c>
      <c r="H95" s="12" t="s">
        <v>109</v>
      </c>
      <c r="I95" s="12" t="s">
        <v>122</v>
      </c>
      <c r="J95" s="12" t="s">
        <v>104</v>
      </c>
      <c r="K95" s="12" t="s">
        <v>104</v>
      </c>
      <c r="L95" s="12" t="s">
        <v>31</v>
      </c>
      <c r="M95" s="16">
        <v>112848826</v>
      </c>
      <c r="N95" s="16">
        <v>112848826</v>
      </c>
      <c r="O95" s="16">
        <v>112848826</v>
      </c>
      <c r="P95" s="18">
        <f t="shared" si="4"/>
        <v>1</v>
      </c>
    </row>
    <row r="96" spans="2:16" x14ac:dyDescent="0.25">
      <c r="B96" s="11">
        <v>94</v>
      </c>
      <c r="C96" s="13" t="s">
        <v>505</v>
      </c>
      <c r="D96" s="12" t="s">
        <v>119</v>
      </c>
      <c r="E96" s="12" t="s">
        <v>447</v>
      </c>
      <c r="F96" s="12" t="s">
        <v>201</v>
      </c>
      <c r="G96" s="12">
        <v>24</v>
      </c>
      <c r="H96" s="12" t="s">
        <v>109</v>
      </c>
      <c r="I96" s="12" t="s">
        <v>122</v>
      </c>
      <c r="J96" s="12" t="s">
        <v>104</v>
      </c>
      <c r="K96" s="12" t="s">
        <v>104</v>
      </c>
      <c r="L96" s="12" t="s">
        <v>31</v>
      </c>
      <c r="M96" s="16">
        <v>39815000</v>
      </c>
      <c r="N96" s="16">
        <v>23151000</v>
      </c>
      <c r="O96" s="16">
        <v>6725702</v>
      </c>
      <c r="P96" s="18">
        <f t="shared" si="4"/>
        <v>0.29051453500928687</v>
      </c>
    </row>
    <row r="97" spans="2:16" x14ac:dyDescent="0.25">
      <c r="B97" s="11">
        <v>95</v>
      </c>
      <c r="C97" s="13" t="s">
        <v>506</v>
      </c>
      <c r="D97" s="12" t="s">
        <v>119</v>
      </c>
      <c r="E97" s="12" t="s">
        <v>507</v>
      </c>
      <c r="F97" s="12" t="s">
        <v>201</v>
      </c>
      <c r="G97" s="12">
        <v>24</v>
      </c>
      <c r="H97" s="12" t="s">
        <v>109</v>
      </c>
      <c r="I97" s="12" t="s">
        <v>122</v>
      </c>
      <c r="J97" s="12" t="s">
        <v>104</v>
      </c>
      <c r="K97" s="12" t="s">
        <v>104</v>
      </c>
      <c r="L97" s="12" t="s">
        <v>31</v>
      </c>
      <c r="M97" s="16">
        <v>177794000</v>
      </c>
      <c r="N97" s="16">
        <v>177794000</v>
      </c>
      <c r="O97" s="16">
        <v>144954053</v>
      </c>
      <c r="P97" s="18">
        <f t="shared" si="4"/>
        <v>0.8152921527160647</v>
      </c>
    </row>
    <row r="98" spans="2:16" x14ac:dyDescent="0.25">
      <c r="B98" s="11">
        <v>96</v>
      </c>
      <c r="C98" s="13" t="s">
        <v>508</v>
      </c>
      <c r="D98" s="12" t="s">
        <v>119</v>
      </c>
      <c r="E98" s="12" t="s">
        <v>509</v>
      </c>
      <c r="F98" s="12" t="s">
        <v>201</v>
      </c>
      <c r="G98" s="12">
        <v>24</v>
      </c>
      <c r="H98" s="12" t="s">
        <v>109</v>
      </c>
      <c r="I98" s="12" t="s">
        <v>122</v>
      </c>
      <c r="J98" s="12" t="s">
        <v>104</v>
      </c>
      <c r="K98" s="12" t="s">
        <v>104</v>
      </c>
      <c r="L98" s="12" t="s">
        <v>31</v>
      </c>
      <c r="M98" s="16">
        <v>55000000</v>
      </c>
      <c r="N98" s="16">
        <v>55000000</v>
      </c>
      <c r="O98" s="16">
        <v>1131755</v>
      </c>
      <c r="P98" s="18">
        <f t="shared" si="4"/>
        <v>2.0577363636363637E-2</v>
      </c>
    </row>
    <row r="99" spans="2:16" x14ac:dyDescent="0.25">
      <c r="B99" s="11">
        <v>97</v>
      </c>
      <c r="C99" s="13" t="s">
        <v>510</v>
      </c>
      <c r="D99" s="12" t="s">
        <v>119</v>
      </c>
      <c r="E99" s="12" t="s">
        <v>511</v>
      </c>
      <c r="F99" s="12" t="s">
        <v>201</v>
      </c>
      <c r="G99" s="12">
        <v>24</v>
      </c>
      <c r="H99" s="12" t="s">
        <v>109</v>
      </c>
      <c r="I99" s="12" t="s">
        <v>122</v>
      </c>
      <c r="J99" s="12" t="s">
        <v>104</v>
      </c>
      <c r="K99" s="12" t="s">
        <v>104</v>
      </c>
      <c r="L99" s="12" t="s">
        <v>31</v>
      </c>
      <c r="M99" s="16">
        <v>91938349</v>
      </c>
      <c r="N99" s="16">
        <v>0</v>
      </c>
      <c r="O99" s="16">
        <v>0</v>
      </c>
      <c r="P99" s="18">
        <v>0</v>
      </c>
    </row>
    <row r="100" spans="2:16" x14ac:dyDescent="0.25">
      <c r="B100" s="11">
        <v>98</v>
      </c>
      <c r="C100" s="13" t="s">
        <v>512</v>
      </c>
      <c r="D100" s="12" t="s">
        <v>119</v>
      </c>
      <c r="E100" s="12" t="s">
        <v>513</v>
      </c>
      <c r="F100" s="12" t="s">
        <v>121</v>
      </c>
      <c r="G100" s="12">
        <v>33</v>
      </c>
      <c r="H100" s="12" t="s">
        <v>109</v>
      </c>
      <c r="I100" s="12" t="s">
        <v>122</v>
      </c>
      <c r="J100" s="12" t="s">
        <v>104</v>
      </c>
      <c r="K100" s="12" t="s">
        <v>104</v>
      </c>
      <c r="L100" s="12" t="s">
        <v>31</v>
      </c>
      <c r="M100" s="16">
        <v>2294632500</v>
      </c>
      <c r="N100" s="16">
        <v>2294632500</v>
      </c>
      <c r="O100" s="16">
        <v>2294632500</v>
      </c>
      <c r="P100" s="18">
        <f t="shared" si="4"/>
        <v>1</v>
      </c>
    </row>
  </sheetData>
  <mergeCells count="1">
    <mergeCell ref="AB1:AC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22</vt:i4>
      </vt:variant>
    </vt:vector>
  </HeadingPairs>
  <TitlesOfParts>
    <vt:vector size="22" baseType="lpstr">
      <vt:lpstr>INDICE </vt:lpstr>
      <vt:lpstr>Hoja2</vt:lpstr>
      <vt:lpstr>Hoja1</vt:lpstr>
      <vt:lpstr>M.AGRICULTURA</vt:lpstr>
      <vt:lpstr>M.BBNN</vt:lpstr>
      <vt:lpstr>M.DEFENSA NACIONAL</vt:lpstr>
      <vt:lpstr>M.DESARROLLO SOCIAL</vt:lpstr>
      <vt:lpstr>M.ECONOMIA </vt:lpstr>
      <vt:lpstr>M.EDUCACION</vt:lpstr>
      <vt:lpstr>M.JUSTICIA DDHH</vt:lpstr>
      <vt:lpstr>M.DE LA MUJER Y EQUIDAD </vt:lpstr>
      <vt:lpstr>M.CULTURA</vt:lpstr>
      <vt:lpstr>M.OOPP</vt:lpstr>
      <vt:lpstr>M.RELACIONES EXTERIORES</vt:lpstr>
      <vt:lpstr>M.SALUD</vt:lpstr>
      <vt:lpstr>M.TRABAJO Y PREV SOCIAL</vt:lpstr>
      <vt:lpstr>M.TRANSPORTE Y TELE</vt:lpstr>
      <vt:lpstr>MINVU</vt:lpstr>
      <vt:lpstr>M.DEPORTES</vt:lpstr>
      <vt:lpstr>M.MEDIO AMBIENTE</vt:lpstr>
      <vt:lpstr>M.SECRETARIA GENERAL DE GOBIERN</vt:lpstr>
      <vt:lpstr>M.INTERIOR Y SEGUIRIDAD PUBLIC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Toledo Montero</dc:creator>
  <cp:lastModifiedBy>Claudio Toledo Montero</cp:lastModifiedBy>
  <dcterms:created xsi:type="dcterms:W3CDTF">2018-10-24T20:31:32Z</dcterms:created>
  <dcterms:modified xsi:type="dcterms:W3CDTF">2018-11-28T16:00:03Z</dcterms:modified>
</cp:coreProperties>
</file>